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8505"/>
  </bookViews>
  <sheets>
    <sheet name="Summary" sheetId="3" r:id="rId1"/>
    <sheet name="13-14" sheetId="1" r:id="rId2"/>
  </sheets>
  <definedNames>
    <definedName name="_xlnm._FilterDatabase" localSheetId="1" hidden="1">'13-14'!$A$1:$E$1</definedName>
  </definedNames>
  <calcPr calcId="125725"/>
  <pivotCaches>
    <pivotCache cacheId="0" r:id="rId3"/>
    <pivotCache cacheId="1" r:id="rId4"/>
  </pivotCaches>
</workbook>
</file>

<file path=xl/calcChain.xml><?xml version="1.0" encoding="utf-8"?>
<calcChain xmlns="http://schemas.openxmlformats.org/spreadsheetml/2006/main">
  <c r="H2" i="1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3"/>
  <c r="F2"/>
  <c r="H25" i="3"/>
</calcChain>
</file>

<file path=xl/sharedStrings.xml><?xml version="1.0" encoding="utf-8"?>
<sst xmlns="http://schemas.openxmlformats.org/spreadsheetml/2006/main" count="235" uniqueCount="83">
  <si>
    <t>Date</t>
  </si>
  <si>
    <t>Line</t>
  </si>
  <si>
    <t>Category</t>
  </si>
  <si>
    <t>Order Number</t>
  </si>
  <si>
    <t>Revenue/Cost</t>
  </si>
  <si>
    <t>Negative/Positive</t>
  </si>
  <si>
    <t>Reserves</t>
  </si>
  <si>
    <t>Reserve</t>
  </si>
  <si>
    <t>Support Rolana for Miss Florida USA</t>
  </si>
  <si>
    <t>Grant</t>
  </si>
  <si>
    <t xml:space="preserve"> </t>
  </si>
  <si>
    <t>Negative</t>
  </si>
  <si>
    <t>Membership - Active Alumni</t>
  </si>
  <si>
    <t>Membership</t>
  </si>
  <si>
    <t>Positive</t>
  </si>
  <si>
    <t>Transaction cost for Order 198</t>
  </si>
  <si>
    <t>Operating Expense</t>
  </si>
  <si>
    <t>Seminole State - Marcus Robinson</t>
  </si>
  <si>
    <t>Scholarship</t>
  </si>
  <si>
    <t>(All)</t>
  </si>
  <si>
    <t>5K Team</t>
  </si>
  <si>
    <t>Transaction cost for Order 199</t>
  </si>
  <si>
    <t>Sum of Revenue/Cost</t>
  </si>
  <si>
    <t>Total</t>
  </si>
  <si>
    <t>Transaction cost for Order 200</t>
  </si>
  <si>
    <t>Transaction cost for Order 201</t>
  </si>
  <si>
    <t>Google Ads Payout</t>
  </si>
  <si>
    <t>Misc</t>
  </si>
  <si>
    <t>In Kind</t>
  </si>
  <si>
    <t>Transaction cost for Order 202</t>
  </si>
  <si>
    <t>Donation</t>
  </si>
  <si>
    <t>Transaction cost for Order 203</t>
  </si>
  <si>
    <t>The Founders Society</t>
  </si>
  <si>
    <t>Transaction cost for Order 204</t>
  </si>
  <si>
    <t>Grand Total</t>
  </si>
  <si>
    <t>Transaction cost for Order 205</t>
  </si>
  <si>
    <t>5K Registration</t>
  </si>
  <si>
    <t>Membership - Maroon Croomie</t>
  </si>
  <si>
    <t>Transacton cost for Order 206</t>
  </si>
  <si>
    <t>Grant - Crooms Athletics</t>
  </si>
  <si>
    <t>Inkind - Starbucks Card</t>
  </si>
  <si>
    <t>Membership - Orange Croomie</t>
  </si>
  <si>
    <t>Transaction cost for Order 207</t>
  </si>
  <si>
    <t>Transaction cost for Order 208</t>
  </si>
  <si>
    <t>Inkind - McDonalds' Card</t>
  </si>
  <si>
    <t>Transaction cost for Order 210</t>
  </si>
  <si>
    <t>Transaction cost for Order 212</t>
  </si>
  <si>
    <t>Transaction cost for Order 213</t>
  </si>
  <si>
    <t>Transaction cost for Order 214</t>
  </si>
  <si>
    <t>Annual State Incorporation Fee</t>
  </si>
  <si>
    <t>The Founders Society - Order 215</t>
  </si>
  <si>
    <t>Transaction cost for Order 215</t>
  </si>
  <si>
    <t>Donation - Technical Scholarship</t>
  </si>
  <si>
    <t>Transaction cost for Order 216</t>
  </si>
  <si>
    <t>The Founders Society - Order 217</t>
  </si>
  <si>
    <t>Transaction cost for Order 217</t>
  </si>
  <si>
    <t>The Founders Society - Order 218</t>
  </si>
  <si>
    <t>Transaction cost for Order 218</t>
  </si>
  <si>
    <t>The Founders Society - Order 219</t>
  </si>
  <si>
    <t>Transaction cost for Order 219</t>
  </si>
  <si>
    <t>Reimburse for Founders Plaque</t>
  </si>
  <si>
    <t>The Founders Soceity - Order 221</t>
  </si>
  <si>
    <t>Transaction cost for Order 221</t>
  </si>
  <si>
    <t>Revenue/Expense</t>
  </si>
  <si>
    <t>Fund Balance</t>
  </si>
  <si>
    <t>Expense</t>
  </si>
  <si>
    <t>Revenue</t>
  </si>
  <si>
    <t>Fund Balance Total</t>
  </si>
  <si>
    <t>Expense Total</t>
  </si>
  <si>
    <t>Revenue Total</t>
  </si>
  <si>
    <t>Years</t>
  </si>
  <si>
    <t>2013</t>
  </si>
  <si>
    <t>2014</t>
  </si>
  <si>
    <t>1st Quarter</t>
  </si>
  <si>
    <t>2nd Quarter</t>
  </si>
  <si>
    <t>3rd Quarter</t>
  </si>
  <si>
    <t>4th Quarter</t>
  </si>
  <si>
    <t>Date Filter</t>
  </si>
  <si>
    <t>5k Team Registration</t>
  </si>
  <si>
    <t>5K Team Registration</t>
  </si>
  <si>
    <t xml:space="preserve">5K Team Registration </t>
  </si>
  <si>
    <t>FY14 Scholarships to be paid out in FY15</t>
  </si>
  <si>
    <t>Balance after FY14 Commitments</t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</si>
</sst>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164" formatCode="mm/dd/yy"/>
    <numFmt numFmtId="165" formatCode="[$$-409]#,##0.00;[Red]\-[$$-409]#,##0.00"/>
  </numFmts>
  <fonts count="4">
    <font>
      <sz val="10"/>
      <name val="Arial"/>
      <family val="2"/>
    </font>
    <font>
      <b/>
      <sz val="10"/>
      <name val="Arial"/>
      <family val="2"/>
    </font>
    <font>
      <b/>
      <sz val="10"/>
      <name val="Arial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0" borderId="0" xfId="0" applyNumberFormat="1" applyFont="1"/>
    <xf numFmtId="0" fontId="1" fillId="0" borderId="0" xfId="0" applyFont="1"/>
    <xf numFmtId="165" fontId="1" fillId="0" borderId="0" xfId="0" applyNumberFormat="1" applyFont="1"/>
    <xf numFmtId="165" fontId="2" fillId="0" borderId="0" xfId="0" applyNumberFormat="1" applyFont="1"/>
    <xf numFmtId="14" fontId="0" fillId="0" borderId="0" xfId="0" applyNumberFormat="1"/>
    <xf numFmtId="8" fontId="0" fillId="0" borderId="0" xfId="0" applyNumberFormat="1"/>
    <xf numFmtId="14" fontId="0" fillId="0" borderId="0" xfId="0" applyNumberFormat="1" applyBorder="1"/>
    <xf numFmtId="0" fontId="0" fillId="0" borderId="0" xfId="0" applyBorder="1"/>
    <xf numFmtId="8" fontId="0" fillId="0" borderId="0" xfId="0" applyNumberForma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8" fontId="0" fillId="0" borderId="4" xfId="0" applyNumberFormat="1" applyBorder="1"/>
    <xf numFmtId="0" fontId="3" fillId="0" borderId="2" xfId="0" applyFont="1" applyBorder="1"/>
    <xf numFmtId="0" fontId="0" fillId="0" borderId="5" xfId="0" applyBorder="1"/>
    <xf numFmtId="0" fontId="0" fillId="0" borderId="6" xfId="0" applyBorder="1"/>
    <xf numFmtId="8" fontId="0" fillId="0" borderId="1" xfId="0" applyNumberFormat="1" applyBorder="1"/>
    <xf numFmtId="0" fontId="2" fillId="0" borderId="0" xfId="0" applyFont="1"/>
    <xf numFmtId="0" fontId="0" fillId="0" borderId="0" xfId="0" pivotButton="1"/>
    <xf numFmtId="0" fontId="0" fillId="0" borderId="2" xfId="0" pivotButton="1" applyBorder="1"/>
    <xf numFmtId="0" fontId="0" fillId="0" borderId="1" xfId="0" pivotButton="1" applyBorder="1"/>
    <xf numFmtId="8" fontId="1" fillId="0" borderId="0" xfId="0" applyNumberFormat="1" applyFont="1"/>
  </cellXfs>
  <cellStyles count="1">
    <cellStyle name="Normal" xfId="0" builtinId="0"/>
  </cellStyles>
  <dxfs count="9">
    <dxf>
      <numFmt numFmtId="19" formatCode="m/d/yyyy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9" formatCode="m/d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</font>
    </dxf>
    <dxf>
      <font>
        <i/>
      </font>
    </dxf>
    <dxf>
      <numFmt numFmtId="12" formatCode="&quot;$&quot;#,##0.00_);[Red]\(&quot;$&quot;#,##0.00\)"/>
    </dxf>
    <dxf>
      <font>
        <b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Frank/Documents/School/Crooms%20Alumni/Crooms%20AoIT%20Alumni%20bookkeeping.xls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rank" refreshedDate="41819.914676504632" createdVersion="3" refreshedVersion="3" recordCount="56">
  <cacheSource type="worksheet">
    <worksheetSource name="Table149"/>
  </cacheSource>
  <cacheFields count="9">
    <cacheField name="Date" numFmtId="14">
      <sharedItems containsSemiMixedTypes="0" containsNonDate="0" containsDate="1" containsString="0" minDate="2013-07-01T00:00:00" maxDate="2014-06-07T00:00:00" count="27">
        <d v="2013-07-01T00:00:00"/>
        <d v="2013-07-02T00:00:00"/>
        <d v="2013-07-21T00:00:00"/>
        <d v="2013-07-25T00:00:00"/>
        <d v="2013-08-17T00:00:00"/>
        <d v="2013-08-20T00:00:00"/>
        <d v="2013-08-21T00:00:00"/>
        <d v="2013-08-22T00:00:00"/>
        <d v="2013-08-24T00:00:00"/>
        <d v="2013-09-07T00:00:00"/>
        <d v="2013-09-09T00:00:00"/>
        <d v="2013-09-25T00:00:00"/>
        <d v="2013-10-27T00:00:00"/>
        <d v="2013-11-08T00:00:00"/>
        <d v="2013-11-29T00:00:00"/>
        <d v="2013-11-30T00:00:00"/>
        <d v="2013-12-20T00:00:00"/>
        <d v="2013-12-27T00:00:00"/>
        <d v="2013-12-29T00:00:00"/>
        <d v="2013-12-31T00:00:00"/>
        <d v="2014-01-17T00:00:00"/>
        <d v="2014-02-05T00:00:00"/>
        <d v="2014-03-04T00:00:00"/>
        <d v="2014-03-07T00:00:00"/>
        <d v="2014-03-20T00:00:00"/>
        <d v="2014-03-29T00:00:00"/>
        <d v="2014-06-06T00:00:00"/>
      </sharedItems>
      <fieldGroup par="8" base="0">
        <rangePr groupBy="quarters" startDate="2013-07-01T00:00:00" endDate="2014-06-07T00:00:00"/>
        <groupItems count="6">
          <s v="&lt;7/1/2013"/>
          <s v="Qtr1"/>
          <s v="Qtr2"/>
          <s v="Qtr3"/>
          <s v="Qtr4"/>
          <s v="&gt;6/7/2014"/>
        </groupItems>
      </fieldGroup>
    </cacheField>
    <cacheField name="Line" numFmtId="0">
      <sharedItems count="49">
        <s v="Reserves"/>
        <s v="Support Rolana for Miss Florida USA"/>
        <s v="Membership - Active Alumni"/>
        <s v="Transaction cost for Order 198"/>
        <s v="Seminole State - Marcus Robinson"/>
        <s v="5k Team Registration"/>
        <s v="Transaction cost for Order 199"/>
        <s v="Transaction cost for Order 200"/>
        <s v="Transaction cost for Order 201"/>
        <s v="Google Ads Payout"/>
        <s v="Transaction cost for Order 202"/>
        <s v="Transaction cost for Order 203"/>
        <s v="5K Team Registration "/>
        <s v="Transaction cost for Order 204"/>
        <s v="Transaction cost for Order 205"/>
        <s v="5K Registration"/>
        <s v="Membership - Maroon Croomie"/>
        <s v="Transacton cost for Order 206"/>
        <s v="Grant - Crooms Athletics"/>
        <s v="Inkind - Starbucks Card"/>
        <s v="Membership - Orange Croomie"/>
        <s v="Transaction cost for Order 207"/>
        <s v="Transaction cost for Order 208"/>
        <s v="Inkind - McDonalds' Card"/>
        <s v="Transaction cost for Order 210"/>
        <s v="Transaction cost for Order 212"/>
        <s v="Transaction cost for Order 213"/>
        <s v="Transaction cost for Order 214"/>
        <s v="Annual State Incorporation Fee"/>
        <s v="The Founders Society - Order 215"/>
        <s v="Transaction cost for Order 215"/>
        <s v="Donation - Technical Scholarship"/>
        <s v="Transaction cost for Order 216"/>
        <s v="The Founders Society - Order 217"/>
        <s v="Transaction cost for Order 217"/>
        <s v="The Founders Society - Order 218"/>
        <s v="Transaction cost for Order 218"/>
        <s v="The Founders Society - Order 219"/>
        <s v="Transaction cost for Order 219"/>
        <s v="Reimburse for Founders Plaque"/>
        <s v="The Founders Soceity - Order 221"/>
        <s v="Transaction cost for Order 221"/>
        <s v="5K Team Registration for Frank Bracco" u="1"/>
        <s v="5K Team Registration for Matt Carli" u="1"/>
        <s v="5K Team Registration for Christina Bracco" u="1"/>
        <s v="5K Team Registration for Melissa Ohel" u="1"/>
        <s v="5k Team Registration for Ginny Bracco" u="1"/>
        <s v="5K Team Registration for Stephanie Saravia" u="1"/>
        <s v="5K Team Registration for Brock Mangus" u="1"/>
      </sharedItems>
    </cacheField>
    <cacheField name="Category" numFmtId="0">
      <sharedItems count="10">
        <s v="Reserve"/>
        <s v="Grant"/>
        <s v="Membership"/>
        <s v="Operating Expense"/>
        <s v="Scholarship"/>
        <s v="5K Team"/>
        <s v="Misc"/>
        <s v="In Kind"/>
        <s v="The Founders Society"/>
        <s v="Donation"/>
      </sharedItems>
    </cacheField>
    <cacheField name="Order Number" numFmtId="0">
      <sharedItems containsBlank="1" containsMixedTypes="1" containsNumber="1" containsInteger="1" minValue="198" maxValue="221" count="23">
        <m/>
        <s v=" "/>
        <n v="198"/>
        <n v="199"/>
        <n v="200"/>
        <n v="201"/>
        <n v="202"/>
        <n v="203"/>
        <n v="204"/>
        <n v="205"/>
        <n v="206"/>
        <n v="207"/>
        <n v="208"/>
        <n v="210"/>
        <n v="212"/>
        <n v="213"/>
        <n v="214"/>
        <n v="215"/>
        <n v="216"/>
        <n v="217"/>
        <n v="218"/>
        <n v="219"/>
        <n v="221"/>
      </sharedItems>
    </cacheField>
    <cacheField name="Revenue/Cost" numFmtId="8">
      <sharedItems containsSemiMixedTypes="0" containsString="0" containsNumber="1" minValue="-600" maxValue="3040.76"/>
    </cacheField>
    <cacheField name="Negative/Positive" numFmtId="8">
      <sharedItems/>
    </cacheField>
    <cacheField name="Revenue/Expense" numFmtId="0">
      <sharedItems count="3">
        <s v="Fund Balance"/>
        <s v="Expense"/>
        <s v="Revenue"/>
      </sharedItems>
    </cacheField>
    <cacheField name="Date Filter" numFmtId="14">
      <sharedItems containsSemiMixedTypes="0" containsNonDate="0" containsDate="1" containsString="0" minDate="2013-07-01T00:00:00" maxDate="2014-06-07T00:00:00" count="27">
        <d v="2013-07-01T00:00:00"/>
        <d v="2013-07-02T00:00:00"/>
        <d v="2013-07-21T00:00:00"/>
        <d v="2013-07-25T00:00:00"/>
        <d v="2013-08-17T00:00:00"/>
        <d v="2013-08-20T00:00:00"/>
        <d v="2013-08-21T00:00:00"/>
        <d v="2013-08-22T00:00:00"/>
        <d v="2013-08-24T00:00:00"/>
        <d v="2013-09-07T00:00:00"/>
        <d v="2013-09-09T00:00:00"/>
        <d v="2013-09-25T00:00:00"/>
        <d v="2013-10-27T00:00:00"/>
        <d v="2013-11-08T00:00:00"/>
        <d v="2013-11-29T00:00:00"/>
        <d v="2013-11-30T00:00:00"/>
        <d v="2013-12-20T00:00:00"/>
        <d v="2013-12-27T00:00:00"/>
        <d v="2013-12-29T00:00:00"/>
        <d v="2013-12-31T00:00:00"/>
        <d v="2014-01-17T00:00:00"/>
        <d v="2014-02-05T00:00:00"/>
        <d v="2014-03-04T00:00:00"/>
        <d v="2014-03-07T00:00:00"/>
        <d v="2014-03-20T00:00:00"/>
        <d v="2014-03-29T00:00:00"/>
        <d v="2014-06-06T00:00:00"/>
      </sharedItems>
    </cacheField>
    <cacheField name="Years" numFmtId="0" databaseField="0">
      <fieldGroup base="0">
        <rangePr groupBy="years" startDate="2013-07-01T00:00:00" endDate="2014-06-07T00:00:00"/>
        <groupItems count="4">
          <s v="&lt;7/1/2013"/>
          <s v="2013"/>
          <s v="2014"/>
          <s v="&gt;6/7/2014"/>
        </groupItems>
      </fieldGroup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Frank" refreshedDate="41823.86568101852" createdVersion="3" refreshedVersion="3" recordCount="56">
  <cacheSource type="worksheet">
    <worksheetSource ref="A1:G57" sheet="13-14" r:id="rId2"/>
  </cacheSource>
  <cacheFields count="7">
    <cacheField name="Date" numFmtId="14">
      <sharedItems containsSemiMixedTypes="0" containsNonDate="0" containsDate="1" containsString="0" minDate="2013-07-01T00:00:00" maxDate="2014-06-07T00:00:00"/>
    </cacheField>
    <cacheField name="Line" numFmtId="0">
      <sharedItems containsBlank="1" count="50">
        <s v="Reserves"/>
        <s v="Support Rolana for Miss Florida USA"/>
        <s v="Membership - Active Alumni"/>
        <s v="Transaction cost for Order 198"/>
        <s v="Seminole State - Marcus Robinson"/>
        <s v="5k Team Registration for Ginny Bracco"/>
        <s v="Transaction cost for Order 199"/>
        <s v="5K Team Registration for Brock Mangus"/>
        <s v="Transaction cost for Order 200"/>
        <s v="5K Team Registration for Stephanie Saravia"/>
        <s v="Transaction cost for Order 201"/>
        <s v="Google Ads Payout"/>
        <s v="5K Team Registration for Frank Bracco"/>
        <s v="Transaction cost for Order 202"/>
        <s v="5K Team Registration for Christina Bracco"/>
        <s v="Transaction cost for Order 203"/>
        <s v="5K Team Registration for Matt Carli"/>
        <s v="Transaction cost for Order 204"/>
        <s v="5K Team Registration for Melissa Ohel"/>
        <s v="Transaction cost for Order 205"/>
        <s v="5K Registration"/>
        <s v="Membership - Maroon Croomie"/>
        <s v="Transacton cost for Order 206"/>
        <s v="Grant - Crooms Athletics"/>
        <s v="Inkind - Starbucks Card"/>
        <s v="Membership - Orange Croomie"/>
        <s v="Transaction cost for Order 207"/>
        <s v="Transaction cost for Order 208"/>
        <s v="Inkind - McDonalds' Card"/>
        <s v="Transaction cost for Order 210"/>
        <s v="Transaction cost for Order 212"/>
        <s v="Transaction cost for Order 213"/>
        <s v="Transaction cost for Order 214"/>
        <s v="Annual State Incorporation Fee"/>
        <s v="The Founders Society - Order 215"/>
        <s v="Transaction cost for Order 215"/>
        <s v="Donation - Technical Scholarship"/>
        <s v="Transaction cost for Order 216"/>
        <s v="The Founders Society - Order 217"/>
        <s v="Transaction cost for Order 217"/>
        <s v="The Founders Society - Order 218"/>
        <s v="Transaction cost for Order 218"/>
        <s v="The Founders Society - Order 219"/>
        <s v="Transaction cost for Order 219"/>
        <s v="Reimburse for Founders Plaque"/>
        <s v="The Founders Soceity - Order 221"/>
        <s v="Transaction cost for Order 221"/>
        <m u="1"/>
        <s v="Alumni Membership" u="1"/>
        <s v="Transaction cost for Order 211" u="1"/>
      </sharedItems>
    </cacheField>
    <cacheField name="Payment To/From" numFmtId="0">
      <sharedItems containsBlank="1"/>
    </cacheField>
    <cacheField name="Category" numFmtId="0">
      <sharedItems containsBlank="1" count="11">
        <s v="Reserve"/>
        <s v="Grant"/>
        <s v="Membership"/>
        <s v="Operating Expense"/>
        <s v="Scholarship"/>
        <s v="5K Team"/>
        <s v="Misc"/>
        <s v="In Kind"/>
        <s v="The Founders Society"/>
        <s v="Donation"/>
        <m u="1"/>
      </sharedItems>
    </cacheField>
    <cacheField name="Order Number" numFmtId="0">
      <sharedItems containsBlank="1" containsMixedTypes="1" containsNumber="1" containsInteger="1" minValue="198" maxValue="221" count="24">
        <m/>
        <s v=" "/>
        <n v="198"/>
        <n v="199"/>
        <n v="200"/>
        <n v="201"/>
        <n v="202"/>
        <n v="203"/>
        <n v="204"/>
        <n v="205"/>
        <n v="206"/>
        <n v="207"/>
        <n v="208"/>
        <n v="210"/>
        <n v="212"/>
        <n v="213"/>
        <n v="214"/>
        <n v="215"/>
        <n v="216"/>
        <n v="217"/>
        <n v="218"/>
        <n v="219"/>
        <n v="221"/>
        <n v="211" u="1"/>
      </sharedItems>
    </cacheField>
    <cacheField name="Revenue/Cost" numFmtId="8">
      <sharedItems containsSemiMixedTypes="0" containsString="0" containsNumber="1" minValue="-600" maxValue="3040.76"/>
    </cacheField>
    <cacheField name="Negative/Positive" numFmtId="0">
      <sharedItems containsBlank="1" count="3">
        <s v="Positive"/>
        <s v="Negative"/>
        <m u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6">
  <r>
    <x v="0"/>
    <x v="0"/>
    <x v="0"/>
    <x v="0"/>
    <n v="3040.76"/>
    <s v="Positive"/>
    <x v="0"/>
    <x v="0"/>
  </r>
  <r>
    <x v="1"/>
    <x v="1"/>
    <x v="1"/>
    <x v="1"/>
    <n v="-50"/>
    <s v="Negative"/>
    <x v="1"/>
    <x v="1"/>
  </r>
  <r>
    <x v="2"/>
    <x v="2"/>
    <x v="2"/>
    <x v="2"/>
    <n v="10"/>
    <s v="Positive"/>
    <x v="2"/>
    <x v="2"/>
  </r>
  <r>
    <x v="2"/>
    <x v="3"/>
    <x v="3"/>
    <x v="2"/>
    <n v="-0.52"/>
    <s v="Negative"/>
    <x v="1"/>
    <x v="2"/>
  </r>
  <r>
    <x v="3"/>
    <x v="4"/>
    <x v="4"/>
    <x v="0"/>
    <n v="-600"/>
    <s v="Negative"/>
    <x v="1"/>
    <x v="3"/>
  </r>
  <r>
    <x v="4"/>
    <x v="5"/>
    <x v="5"/>
    <x v="3"/>
    <n v="21"/>
    <s v="Positive"/>
    <x v="2"/>
    <x v="4"/>
  </r>
  <r>
    <x v="4"/>
    <x v="6"/>
    <x v="3"/>
    <x v="3"/>
    <n v="-0.87"/>
    <s v="Negative"/>
    <x v="1"/>
    <x v="4"/>
  </r>
  <r>
    <x v="4"/>
    <x v="2"/>
    <x v="2"/>
    <x v="3"/>
    <n v="5"/>
    <s v="Positive"/>
    <x v="2"/>
    <x v="4"/>
  </r>
  <r>
    <x v="5"/>
    <x v="5"/>
    <x v="5"/>
    <x v="4"/>
    <n v="21"/>
    <s v="Positive"/>
    <x v="2"/>
    <x v="5"/>
  </r>
  <r>
    <x v="5"/>
    <x v="7"/>
    <x v="3"/>
    <x v="4"/>
    <n v="-0.76"/>
    <s v="Negative"/>
    <x v="1"/>
    <x v="5"/>
  </r>
  <r>
    <x v="6"/>
    <x v="5"/>
    <x v="5"/>
    <x v="5"/>
    <n v="21"/>
    <s v="Positive"/>
    <x v="2"/>
    <x v="6"/>
  </r>
  <r>
    <x v="6"/>
    <x v="8"/>
    <x v="3"/>
    <x v="5"/>
    <n v="-0.76"/>
    <s v="Negative"/>
    <x v="1"/>
    <x v="6"/>
  </r>
  <r>
    <x v="7"/>
    <x v="9"/>
    <x v="6"/>
    <x v="0"/>
    <n v="102.86"/>
    <s v="Positive"/>
    <x v="2"/>
    <x v="7"/>
  </r>
  <r>
    <x v="8"/>
    <x v="5"/>
    <x v="5"/>
    <x v="6"/>
    <n v="21"/>
    <s v="Positive"/>
    <x v="2"/>
    <x v="8"/>
  </r>
  <r>
    <x v="8"/>
    <x v="10"/>
    <x v="3"/>
    <x v="6"/>
    <n v="-0.76"/>
    <s v="Negative"/>
    <x v="1"/>
    <x v="8"/>
  </r>
  <r>
    <x v="9"/>
    <x v="5"/>
    <x v="5"/>
    <x v="7"/>
    <n v="21"/>
    <s v="Positive"/>
    <x v="2"/>
    <x v="9"/>
  </r>
  <r>
    <x v="9"/>
    <x v="11"/>
    <x v="3"/>
    <x v="7"/>
    <n v="-0.87"/>
    <s v="Negative"/>
    <x v="1"/>
    <x v="9"/>
  </r>
  <r>
    <x v="9"/>
    <x v="2"/>
    <x v="2"/>
    <x v="7"/>
    <n v="5"/>
    <s v="Positive"/>
    <x v="2"/>
    <x v="9"/>
  </r>
  <r>
    <x v="10"/>
    <x v="12"/>
    <x v="5"/>
    <x v="8"/>
    <n v="21"/>
    <s v="Positive"/>
    <x v="2"/>
    <x v="10"/>
  </r>
  <r>
    <x v="10"/>
    <x v="13"/>
    <x v="3"/>
    <x v="8"/>
    <n v="-0.76"/>
    <s v="Negative"/>
    <x v="1"/>
    <x v="10"/>
  </r>
  <r>
    <x v="10"/>
    <x v="5"/>
    <x v="5"/>
    <x v="9"/>
    <n v="21"/>
    <s v="Positive"/>
    <x v="2"/>
    <x v="10"/>
  </r>
  <r>
    <x v="10"/>
    <x v="14"/>
    <x v="3"/>
    <x v="9"/>
    <n v="-0.76"/>
    <s v="Negative"/>
    <x v="1"/>
    <x v="10"/>
  </r>
  <r>
    <x v="11"/>
    <x v="15"/>
    <x v="5"/>
    <x v="0"/>
    <n v="-140"/>
    <s v="Negative"/>
    <x v="1"/>
    <x v="11"/>
  </r>
  <r>
    <x v="12"/>
    <x v="16"/>
    <x v="2"/>
    <x v="10"/>
    <n v="65"/>
    <s v="Positive"/>
    <x v="2"/>
    <x v="12"/>
  </r>
  <r>
    <x v="12"/>
    <x v="17"/>
    <x v="3"/>
    <x v="10"/>
    <n v="-1.73"/>
    <s v="Negative"/>
    <x v="1"/>
    <x v="12"/>
  </r>
  <r>
    <x v="13"/>
    <x v="18"/>
    <x v="1"/>
    <x v="0"/>
    <n v="-250"/>
    <s v="Negative"/>
    <x v="1"/>
    <x v="13"/>
  </r>
  <r>
    <x v="14"/>
    <x v="19"/>
    <x v="7"/>
    <x v="0"/>
    <n v="25"/>
    <s v="Positive"/>
    <x v="2"/>
    <x v="14"/>
  </r>
  <r>
    <x v="14"/>
    <x v="19"/>
    <x v="7"/>
    <x v="11"/>
    <n v="-25"/>
    <s v="Negative"/>
    <x v="1"/>
    <x v="14"/>
  </r>
  <r>
    <x v="14"/>
    <x v="20"/>
    <x v="2"/>
    <x v="11"/>
    <n v="50"/>
    <s v="Positive"/>
    <x v="2"/>
    <x v="14"/>
  </r>
  <r>
    <x v="14"/>
    <x v="21"/>
    <x v="3"/>
    <x v="11"/>
    <n v="-1.4"/>
    <s v="Negative"/>
    <x v="1"/>
    <x v="14"/>
  </r>
  <r>
    <x v="15"/>
    <x v="2"/>
    <x v="2"/>
    <x v="12"/>
    <n v="10"/>
    <s v="Positive"/>
    <x v="2"/>
    <x v="15"/>
  </r>
  <r>
    <x v="15"/>
    <x v="22"/>
    <x v="3"/>
    <x v="12"/>
    <n v="-0.52"/>
    <s v="Negative"/>
    <x v="1"/>
    <x v="15"/>
  </r>
  <r>
    <x v="16"/>
    <x v="23"/>
    <x v="7"/>
    <x v="0"/>
    <n v="10"/>
    <s v="Positive"/>
    <x v="2"/>
    <x v="16"/>
  </r>
  <r>
    <x v="16"/>
    <x v="23"/>
    <x v="7"/>
    <x v="13"/>
    <n v="-10"/>
    <s v="Negative"/>
    <x v="1"/>
    <x v="16"/>
  </r>
  <r>
    <x v="16"/>
    <x v="2"/>
    <x v="2"/>
    <x v="13"/>
    <n v="15"/>
    <s v="Positive"/>
    <x v="2"/>
    <x v="16"/>
  </r>
  <r>
    <x v="16"/>
    <x v="24"/>
    <x v="3"/>
    <x v="13"/>
    <n v="-0.63"/>
    <s v="Negative"/>
    <x v="1"/>
    <x v="16"/>
  </r>
  <r>
    <x v="17"/>
    <x v="2"/>
    <x v="2"/>
    <x v="14"/>
    <n v="20"/>
    <s v="Positive"/>
    <x v="2"/>
    <x v="17"/>
  </r>
  <r>
    <x v="17"/>
    <x v="25"/>
    <x v="3"/>
    <x v="14"/>
    <n v="-0.74"/>
    <s v="Negative"/>
    <x v="1"/>
    <x v="17"/>
  </r>
  <r>
    <x v="18"/>
    <x v="18"/>
    <x v="1"/>
    <x v="15"/>
    <n v="250"/>
    <s v="Positive"/>
    <x v="2"/>
    <x v="18"/>
  </r>
  <r>
    <x v="18"/>
    <x v="26"/>
    <x v="3"/>
    <x v="15"/>
    <n v="-5.8"/>
    <s v="Negative"/>
    <x v="1"/>
    <x v="18"/>
  </r>
  <r>
    <x v="19"/>
    <x v="2"/>
    <x v="2"/>
    <x v="16"/>
    <n v="5"/>
    <s v="Positive"/>
    <x v="2"/>
    <x v="19"/>
  </r>
  <r>
    <x v="19"/>
    <x v="27"/>
    <x v="3"/>
    <x v="16"/>
    <n v="-0.41"/>
    <s v="Negative"/>
    <x v="1"/>
    <x v="19"/>
  </r>
  <r>
    <x v="20"/>
    <x v="28"/>
    <x v="3"/>
    <x v="0"/>
    <n v="-61.25"/>
    <s v="Negative"/>
    <x v="1"/>
    <x v="20"/>
  </r>
  <r>
    <x v="21"/>
    <x v="29"/>
    <x v="8"/>
    <x v="17"/>
    <n v="500"/>
    <s v="Positive"/>
    <x v="2"/>
    <x v="21"/>
  </r>
  <r>
    <x v="21"/>
    <x v="30"/>
    <x v="3"/>
    <x v="17"/>
    <n v="-11.3"/>
    <s v="Negative"/>
    <x v="1"/>
    <x v="21"/>
  </r>
  <r>
    <x v="22"/>
    <x v="31"/>
    <x v="9"/>
    <x v="18"/>
    <n v="100"/>
    <s v="Positive"/>
    <x v="2"/>
    <x v="22"/>
  </r>
  <r>
    <x v="22"/>
    <x v="32"/>
    <x v="3"/>
    <x v="18"/>
    <n v="-2.5"/>
    <s v="Negative"/>
    <x v="1"/>
    <x v="22"/>
  </r>
  <r>
    <x v="23"/>
    <x v="33"/>
    <x v="8"/>
    <x v="19"/>
    <n v="300"/>
    <s v="Positive"/>
    <x v="2"/>
    <x v="23"/>
  </r>
  <r>
    <x v="23"/>
    <x v="34"/>
    <x v="3"/>
    <x v="19"/>
    <n v="-6.9"/>
    <s v="Negative"/>
    <x v="1"/>
    <x v="23"/>
  </r>
  <r>
    <x v="24"/>
    <x v="35"/>
    <x v="8"/>
    <x v="20"/>
    <n v="500"/>
    <s v="Positive"/>
    <x v="2"/>
    <x v="24"/>
  </r>
  <r>
    <x v="24"/>
    <x v="36"/>
    <x v="3"/>
    <x v="20"/>
    <n v="-11.3"/>
    <s v="Negative"/>
    <x v="1"/>
    <x v="24"/>
  </r>
  <r>
    <x v="25"/>
    <x v="37"/>
    <x v="8"/>
    <x v="21"/>
    <n v="250"/>
    <s v="Positive"/>
    <x v="2"/>
    <x v="25"/>
  </r>
  <r>
    <x v="25"/>
    <x v="38"/>
    <x v="3"/>
    <x v="21"/>
    <n v="-5.8"/>
    <s v="Negative"/>
    <x v="1"/>
    <x v="25"/>
  </r>
  <r>
    <x v="23"/>
    <x v="39"/>
    <x v="3"/>
    <x v="0"/>
    <n v="-93.28"/>
    <s v="Negative"/>
    <x v="1"/>
    <x v="23"/>
  </r>
  <r>
    <x v="26"/>
    <x v="40"/>
    <x v="8"/>
    <x v="22"/>
    <n v="1000"/>
    <s v="Positive"/>
    <x v="2"/>
    <x v="26"/>
  </r>
  <r>
    <x v="26"/>
    <x v="41"/>
    <x v="3"/>
    <x v="22"/>
    <n v="-22.3"/>
    <s v="Negative"/>
    <x v="1"/>
    <x v="2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6">
  <r>
    <d v="2013-07-01T00:00:00"/>
    <x v="0"/>
    <m/>
    <x v="0"/>
    <x v="0"/>
    <n v="3040.76"/>
    <x v="0"/>
  </r>
  <r>
    <d v="2013-07-02T00:00:00"/>
    <x v="1"/>
    <s v="Frank Bracco (Reimbursment)"/>
    <x v="1"/>
    <x v="1"/>
    <n v="-50"/>
    <x v="1"/>
  </r>
  <r>
    <d v="2013-07-21T00:00:00"/>
    <x v="2"/>
    <s v="Nathan Nasby"/>
    <x v="2"/>
    <x v="2"/>
    <n v="10"/>
    <x v="0"/>
  </r>
  <r>
    <d v="2013-07-21T00:00:00"/>
    <x v="3"/>
    <s v="PayPal"/>
    <x v="3"/>
    <x v="2"/>
    <n v="-0.52"/>
    <x v="1"/>
  </r>
  <r>
    <d v="2013-07-25T00:00:00"/>
    <x v="4"/>
    <s v="Scholarship"/>
    <x v="4"/>
    <x v="0"/>
    <n v="-600"/>
    <x v="1"/>
  </r>
  <r>
    <d v="2013-08-17T00:00:00"/>
    <x v="5"/>
    <s v="Ginny Bracco"/>
    <x v="5"/>
    <x v="3"/>
    <n v="21"/>
    <x v="0"/>
  </r>
  <r>
    <d v="2013-08-17T00:00:00"/>
    <x v="6"/>
    <s v="PayPal"/>
    <x v="3"/>
    <x v="3"/>
    <n v="-0.87"/>
    <x v="1"/>
  </r>
  <r>
    <d v="2013-08-17T00:00:00"/>
    <x v="2"/>
    <s v="Ginny Bracco"/>
    <x v="2"/>
    <x v="3"/>
    <n v="5"/>
    <x v="0"/>
  </r>
  <r>
    <d v="2013-08-20T00:00:00"/>
    <x v="7"/>
    <s v="Brock Mangus"/>
    <x v="5"/>
    <x v="4"/>
    <n v="21"/>
    <x v="0"/>
  </r>
  <r>
    <d v="2013-08-20T00:00:00"/>
    <x v="8"/>
    <s v="PayPal"/>
    <x v="3"/>
    <x v="4"/>
    <n v="-0.76"/>
    <x v="1"/>
  </r>
  <r>
    <d v="2013-08-21T00:00:00"/>
    <x v="9"/>
    <s v="Stephanie Saravia"/>
    <x v="5"/>
    <x v="5"/>
    <n v="21"/>
    <x v="0"/>
  </r>
  <r>
    <d v="2013-08-21T00:00:00"/>
    <x v="10"/>
    <s v="PayPal"/>
    <x v="3"/>
    <x v="5"/>
    <n v="-0.76"/>
    <x v="1"/>
  </r>
  <r>
    <d v="2013-08-22T00:00:00"/>
    <x v="11"/>
    <s v="Google"/>
    <x v="6"/>
    <x v="0"/>
    <n v="102.86"/>
    <x v="0"/>
  </r>
  <r>
    <d v="2013-08-24T00:00:00"/>
    <x v="12"/>
    <s v="Frank Bracco"/>
    <x v="5"/>
    <x v="6"/>
    <n v="21"/>
    <x v="0"/>
  </r>
  <r>
    <d v="2013-08-24T00:00:00"/>
    <x v="13"/>
    <s v="PayPal"/>
    <x v="3"/>
    <x v="6"/>
    <n v="-0.76"/>
    <x v="1"/>
  </r>
  <r>
    <d v="2013-09-07T00:00:00"/>
    <x v="14"/>
    <s v="Christina Bracco"/>
    <x v="5"/>
    <x v="7"/>
    <n v="21"/>
    <x v="0"/>
  </r>
  <r>
    <d v="2013-09-07T00:00:00"/>
    <x v="15"/>
    <s v="PayPal"/>
    <x v="3"/>
    <x v="7"/>
    <n v="-0.87"/>
    <x v="1"/>
  </r>
  <r>
    <d v="2013-09-07T00:00:00"/>
    <x v="2"/>
    <s v="Christina Bracco"/>
    <x v="2"/>
    <x v="7"/>
    <n v="5"/>
    <x v="0"/>
  </r>
  <r>
    <d v="2013-09-09T00:00:00"/>
    <x v="16"/>
    <s v="Matthew Carli"/>
    <x v="5"/>
    <x v="8"/>
    <n v="21"/>
    <x v="0"/>
  </r>
  <r>
    <d v="2013-09-09T00:00:00"/>
    <x v="17"/>
    <s v="PayPal"/>
    <x v="3"/>
    <x v="8"/>
    <n v="-0.76"/>
    <x v="1"/>
  </r>
  <r>
    <d v="2013-09-09T00:00:00"/>
    <x v="18"/>
    <s v="Melissa Ohel"/>
    <x v="5"/>
    <x v="9"/>
    <n v="21"/>
    <x v="0"/>
  </r>
  <r>
    <d v="2013-09-09T00:00:00"/>
    <x v="19"/>
    <s v="PayPal"/>
    <x v="3"/>
    <x v="9"/>
    <n v="-0.76"/>
    <x v="1"/>
  </r>
  <r>
    <d v="2013-09-25T00:00:00"/>
    <x v="20"/>
    <s v="Crooms Academy"/>
    <x v="5"/>
    <x v="0"/>
    <n v="-140"/>
    <x v="1"/>
  </r>
  <r>
    <d v="2013-10-27T00:00:00"/>
    <x v="21"/>
    <s v="Cameron Benton"/>
    <x v="2"/>
    <x v="10"/>
    <n v="65"/>
    <x v="0"/>
  </r>
  <r>
    <d v="2013-10-27T00:00:00"/>
    <x v="22"/>
    <s v="PayPal"/>
    <x v="3"/>
    <x v="10"/>
    <n v="-1.73"/>
    <x v="1"/>
  </r>
  <r>
    <d v="2013-11-08T00:00:00"/>
    <x v="23"/>
    <s v="Crooms Academy"/>
    <x v="1"/>
    <x v="0"/>
    <n v="-250"/>
    <x v="1"/>
  </r>
  <r>
    <d v="2013-11-29T00:00:00"/>
    <x v="24"/>
    <s v="Frank Bracco"/>
    <x v="7"/>
    <x v="0"/>
    <n v="25"/>
    <x v="0"/>
  </r>
  <r>
    <d v="2013-11-29T00:00:00"/>
    <x v="24"/>
    <s v="Brock Mangus"/>
    <x v="7"/>
    <x v="11"/>
    <n v="-25"/>
    <x v="1"/>
  </r>
  <r>
    <d v="2013-11-29T00:00:00"/>
    <x v="25"/>
    <s v="Brock Mangus"/>
    <x v="2"/>
    <x v="11"/>
    <n v="50"/>
    <x v="0"/>
  </r>
  <r>
    <d v="2013-11-29T00:00:00"/>
    <x v="26"/>
    <s v="PayPal"/>
    <x v="3"/>
    <x v="11"/>
    <n v="-1.4"/>
    <x v="1"/>
  </r>
  <r>
    <d v="2013-11-30T00:00:00"/>
    <x v="2"/>
    <s v="Lauren Mangus"/>
    <x v="2"/>
    <x v="12"/>
    <n v="10"/>
    <x v="0"/>
  </r>
  <r>
    <d v="2013-11-30T00:00:00"/>
    <x v="27"/>
    <s v="PayPal"/>
    <x v="3"/>
    <x v="12"/>
    <n v="-0.52"/>
    <x v="1"/>
  </r>
  <r>
    <d v="2013-12-20T00:00:00"/>
    <x v="28"/>
    <s v="Frank Bracco"/>
    <x v="7"/>
    <x v="0"/>
    <n v="10"/>
    <x v="0"/>
  </r>
  <r>
    <d v="2013-12-20T00:00:00"/>
    <x v="28"/>
    <s v="Rolana Edwards"/>
    <x v="7"/>
    <x v="13"/>
    <n v="-10"/>
    <x v="1"/>
  </r>
  <r>
    <d v="2013-12-20T00:00:00"/>
    <x v="2"/>
    <s v="Rolana Edwards"/>
    <x v="2"/>
    <x v="13"/>
    <n v="15"/>
    <x v="0"/>
  </r>
  <r>
    <d v="2013-12-20T00:00:00"/>
    <x v="29"/>
    <s v="PayPal"/>
    <x v="3"/>
    <x v="13"/>
    <n v="-0.63"/>
    <x v="1"/>
  </r>
  <r>
    <d v="2013-12-27T00:00:00"/>
    <x v="2"/>
    <s v="Derrick Greenspan"/>
    <x v="2"/>
    <x v="14"/>
    <n v="20"/>
    <x v="0"/>
  </r>
  <r>
    <d v="2013-12-27T00:00:00"/>
    <x v="30"/>
    <s v="PayPal"/>
    <x v="3"/>
    <x v="14"/>
    <n v="-0.74"/>
    <x v="1"/>
  </r>
  <r>
    <d v="2013-12-29T00:00:00"/>
    <x v="23"/>
    <s v="Frank Bracco"/>
    <x v="1"/>
    <x v="15"/>
    <n v="250"/>
    <x v="0"/>
  </r>
  <r>
    <d v="2013-12-29T00:00:00"/>
    <x v="31"/>
    <s v="PayPal"/>
    <x v="3"/>
    <x v="15"/>
    <n v="-5.8"/>
    <x v="1"/>
  </r>
  <r>
    <d v="2013-12-31T00:00:00"/>
    <x v="2"/>
    <s v="Derrick Greenspan"/>
    <x v="2"/>
    <x v="16"/>
    <n v="5"/>
    <x v="0"/>
  </r>
  <r>
    <d v="2013-12-31T00:00:00"/>
    <x v="32"/>
    <s v="PayPal"/>
    <x v="3"/>
    <x v="16"/>
    <n v="-0.41"/>
    <x v="1"/>
  </r>
  <r>
    <d v="2014-01-17T00:00:00"/>
    <x v="33"/>
    <s v="Frank C. Bracco, Reimbursement"/>
    <x v="3"/>
    <x v="0"/>
    <n v="-61.25"/>
    <x v="1"/>
  </r>
  <r>
    <d v="2014-02-05T00:00:00"/>
    <x v="34"/>
    <s v="Nikko Ritter"/>
    <x v="8"/>
    <x v="17"/>
    <n v="500"/>
    <x v="0"/>
  </r>
  <r>
    <d v="2014-02-05T00:00:00"/>
    <x v="35"/>
    <s v="PayPal"/>
    <x v="3"/>
    <x v="17"/>
    <n v="-11.3"/>
    <x v="1"/>
  </r>
  <r>
    <d v="2014-03-04T00:00:00"/>
    <x v="36"/>
    <s v="Matthew Tucker"/>
    <x v="9"/>
    <x v="18"/>
    <n v="100"/>
    <x v="0"/>
  </r>
  <r>
    <d v="2014-03-04T00:00:00"/>
    <x v="37"/>
    <s v="PayPal"/>
    <x v="3"/>
    <x v="18"/>
    <n v="-2.5"/>
    <x v="1"/>
  </r>
  <r>
    <d v="2014-03-07T00:00:00"/>
    <x v="38"/>
    <s v="John Amirrezvani"/>
    <x v="8"/>
    <x v="19"/>
    <n v="300"/>
    <x v="0"/>
  </r>
  <r>
    <d v="2014-03-07T00:00:00"/>
    <x v="39"/>
    <s v="PayPal"/>
    <x v="3"/>
    <x v="19"/>
    <n v="-6.9"/>
    <x v="1"/>
  </r>
  <r>
    <d v="2014-03-20T00:00:00"/>
    <x v="40"/>
    <s v="Micheal Morgan"/>
    <x v="8"/>
    <x v="20"/>
    <n v="500"/>
    <x v="0"/>
  </r>
  <r>
    <d v="2014-03-20T00:00:00"/>
    <x v="41"/>
    <s v="PayPal"/>
    <x v="3"/>
    <x v="20"/>
    <n v="-11.3"/>
    <x v="1"/>
  </r>
  <r>
    <d v="2014-03-29T00:00:00"/>
    <x v="42"/>
    <s v="Justin Bagley"/>
    <x v="8"/>
    <x v="21"/>
    <n v="250"/>
    <x v="0"/>
  </r>
  <r>
    <d v="2014-03-29T00:00:00"/>
    <x v="43"/>
    <s v="PayPal"/>
    <x v="3"/>
    <x v="21"/>
    <n v="-5.8"/>
    <x v="1"/>
  </r>
  <r>
    <d v="2014-03-07T00:00:00"/>
    <x v="44"/>
    <s v="Matt Carli"/>
    <x v="3"/>
    <x v="0"/>
    <n v="-93.28"/>
    <x v="1"/>
  </r>
  <r>
    <d v="2014-06-06T00:00:00"/>
    <x v="45"/>
    <s v="Josh Calcanis"/>
    <x v="8"/>
    <x v="22"/>
    <n v="1000"/>
    <x v="0"/>
  </r>
  <r>
    <d v="2014-06-06T00:00:00"/>
    <x v="46"/>
    <s v="PayPal"/>
    <x v="3"/>
    <x v="22"/>
    <n v="-22.3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2" cacheId="0" dataOnRows="1" applyNumberFormats="0" applyBorderFormats="0" applyFontFormats="0" applyPatternFormats="0" applyAlignmentFormats="0" applyWidthHeightFormats="1" dataCaption="Data" updatedVersion="3" minRefreshableVersion="3" showMemberPropertyTips="0" useAutoFormatting="1" itemPrintTitles="1" createdVersion="3" indent="0" compact="0" compactData="0" gridDropZones="1">
  <location ref="A4:H23" firstHeaderRow="1" firstDataRow="3" firstDataCol="3" rowPageCount="2" colPageCount="1"/>
  <pivotFields count="9">
    <pivotField axis="axisCol" compact="0" numFmtId="14" outline="0" subtotalTop="0" showAll="0" includeNewItemsInFilter="1">
      <items count="7">
        <item x="0"/>
        <item n="3rd Quarter" x="1"/>
        <item n="4th Quarter" x="2"/>
        <item n="1st Quarter" x="3"/>
        <item n="2nd Quarter" x="4"/>
        <item x="5"/>
        <item t="default"/>
      </items>
    </pivotField>
    <pivotField axis="axisRow" compact="0" outline="0" subtotalTop="0" showAll="0" includeNewItemsInFilter="1">
      <items count="50">
        <item x="15"/>
        <item m="1" x="48"/>
        <item m="1" x="44"/>
        <item m="1" x="42"/>
        <item m="1" x="46"/>
        <item m="1" x="43"/>
        <item m="1" x="45"/>
        <item m="1" x="47"/>
        <item x="28"/>
        <item x="31"/>
        <item x="9"/>
        <item x="18"/>
        <item x="23"/>
        <item x="19"/>
        <item x="2"/>
        <item x="16"/>
        <item x="20"/>
        <item x="39"/>
        <item x="0"/>
        <item x="4"/>
        <item x="1"/>
        <item x="40"/>
        <item x="29"/>
        <item x="33"/>
        <item x="35"/>
        <item x="37"/>
        <item x="3"/>
        <item x="6"/>
        <item x="7"/>
        <item x="8"/>
        <item x="10"/>
        <item x="11"/>
        <item x="13"/>
        <item x="14"/>
        <item x="21"/>
        <item x="22"/>
        <item x="24"/>
        <item x="25"/>
        <item x="26"/>
        <item x="27"/>
        <item x="30"/>
        <item x="32"/>
        <item x="34"/>
        <item x="36"/>
        <item x="38"/>
        <item x="41"/>
        <item x="17"/>
        <item x="5"/>
        <item x="12"/>
        <item t="default"/>
      </items>
    </pivotField>
    <pivotField axis="axisRow" compact="0" outline="0" subtotalTop="0" showAll="0" includeNewItemsInFilter="1">
      <items count="11">
        <item sd="0" x="5"/>
        <item sd="0" x="9"/>
        <item sd="0" x="1"/>
        <item sd="0" x="7"/>
        <item sd="0" x="2"/>
        <item sd="0" x="3"/>
        <item sd="0" x="0"/>
        <item sd="0" x="4"/>
        <item sd="0" x="8"/>
        <item sd="0" x="6"/>
        <item t="default" sd="0"/>
      </items>
    </pivotField>
    <pivotField axis="axisPage" compact="0" outline="0" subtotalTop="0" showAll="0" includeNewItemsInFilter="1">
      <items count="24"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1"/>
        <item x="0"/>
        <item t="default"/>
      </items>
    </pivotField>
    <pivotField dataField="1" compact="0" numFmtId="8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4">
        <item x="0"/>
        <item x="2"/>
        <item x="1"/>
        <item t="default"/>
      </items>
    </pivotField>
    <pivotField axis="axisPage" compact="0" numFmtId="14" outline="0" subtotalTop="0" multipleItemSelectionAllowed="1" showAll="0" includeNewItemsInFilter="1" defaultSubtotal="0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</items>
    </pivotField>
    <pivotField axis="axisCol" compact="0" outline="0" subtotalTop="0" showAll="0" includeNewItemsInFilter="1" defaultSubtotal="0">
      <items count="4">
        <item x="0"/>
        <item x="1"/>
        <item x="2"/>
        <item x="3"/>
      </items>
    </pivotField>
  </pivotFields>
  <rowFields count="3">
    <field x="6"/>
    <field x="2"/>
    <field x="1"/>
  </rowFields>
  <rowItems count="17">
    <i>
      <x/>
      <x v="6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8"/>
    </i>
    <i r="1">
      <x v="9"/>
    </i>
    <i t="default">
      <x v="1"/>
    </i>
    <i>
      <x v="2"/>
      <x/>
    </i>
    <i r="1">
      <x v="2"/>
    </i>
    <i r="1">
      <x v="3"/>
    </i>
    <i r="1">
      <x v="5"/>
    </i>
    <i r="1">
      <x v="7"/>
    </i>
    <i t="default">
      <x v="2"/>
    </i>
    <i t="grand">
      <x/>
    </i>
  </rowItems>
  <colFields count="2">
    <field x="8"/>
    <field x="0"/>
  </colFields>
  <colItems count="5">
    <i>
      <x v="1"/>
      <x v="3"/>
    </i>
    <i r="1">
      <x v="4"/>
    </i>
    <i>
      <x v="2"/>
      <x v="1"/>
    </i>
    <i r="1">
      <x v="2"/>
    </i>
    <i t="grand">
      <x/>
    </i>
  </colItems>
  <pageFields count="2">
    <pageField fld="7" hier="-1"/>
    <pageField fld="3" hier="-1"/>
  </pageFields>
  <dataFields count="1">
    <dataField name="Sum of Revenue/Cost" fld="4" baseField="0" baseItem="0" numFmtId="8"/>
  </dataFields>
  <pivotTableStyleInfo name="PivotStyleLight16" showRowHeaders="1" showColHeaders="1" showRowStripes="0" showColStripes="1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Data" updatedVersion="3" minRefreshableVersion="3" showMemberPropertyTips="0" useAutoFormatting="1" itemPrintTitles="1" createdVersion="3" indent="0" compact="0" compactData="0" gridDropZones="1">
  <location ref="I9:K21" firstHeaderRow="2" firstDataRow="2" firstDataCol="2" rowPageCount="2" colPageCount="1"/>
  <pivotFields count="7">
    <pivotField compact="0" numFmtId="14" outline="0" subtotalTop="0" showAll="0" includeNewItemsInFilter="1"/>
    <pivotField axis="axisRow" compact="0" outline="0" subtotalTop="0" showAll="0" includeNewItemsInFilter="1" sortType="ascending">
      <items count="51">
        <item x="0"/>
        <item m="1" x="47"/>
        <item x="1"/>
        <item m="1" x="48"/>
        <item x="3"/>
        <item x="4"/>
        <item x="5"/>
        <item x="6"/>
        <item x="2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1"/>
        <item x="22"/>
        <item x="20"/>
        <item x="23"/>
        <item x="24"/>
        <item x="25"/>
        <item x="26"/>
        <item x="27"/>
        <item x="28"/>
        <item x="29"/>
        <item m="1" x="4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 defaultSubtotal="0"/>
    <pivotField axis="axisRow" compact="0" outline="0" subtotalTop="0" showAll="0" includeNewItemsInFilter="1" sortType="ascending">
      <items count="12">
        <item sd="0" x="0"/>
        <item h="1" sd="0" m="1" x="1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ubtotalTop="0" showAll="0" includeNewItemsInFilter="1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m="1" x="2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dataField="1" compact="0" outline="0" subtotalTop="0" showAll="0" includeNewItemsInFilter="1"/>
    <pivotField axis="axisPage" compact="0" outline="0" subtotalTop="0" showAll="0" includeNewItemsInFilter="1" defaultSubtotal="0">
      <items count="3">
        <item x="0"/>
        <item m="1" x="2"/>
        <item x="1"/>
      </items>
    </pivotField>
  </pivotFields>
  <rowFields count="2">
    <field x="3"/>
    <field x="1"/>
  </rowFields>
  <rowItems count="11">
    <i>
      <x v="5"/>
    </i>
    <i>
      <x v="4"/>
    </i>
    <i>
      <x v="2"/>
    </i>
    <i>
      <x v="8"/>
    </i>
    <i>
      <x v="6"/>
    </i>
    <i>
      <x v="10"/>
    </i>
    <i>
      <x v="7"/>
    </i>
    <i>
      <x v="3"/>
    </i>
    <i>
      <x v="9"/>
    </i>
    <i>
      <x/>
    </i>
    <i t="grand">
      <x/>
    </i>
  </rowItems>
  <colItems count="1">
    <i/>
  </colItems>
  <pageFields count="2">
    <pageField fld="4" hier="0"/>
    <pageField fld="6" hier="0"/>
  </pageFields>
  <dataFields count="1">
    <dataField name="Sum of Revenue/Cost" fld="5" baseField="0" baseItem="0" numFmtId="8"/>
  </dataFields>
  <formats count="4">
    <format dxfId="8">
      <pivotArea dataOnly="0" outline="0" fieldPosition="0">
        <references count="1">
          <reference field="3" count="0" defaultSubtotal="1"/>
        </references>
      </pivotArea>
    </format>
    <format dxfId="7">
      <pivotArea outline="0" fieldPosition="0">
        <references count="1">
          <reference field="4294967294" count="1">
            <x v="0"/>
          </reference>
        </references>
      </pivotArea>
    </format>
    <format dxfId="6">
      <pivotArea dataOnly="0" labelOnly="1" outline="0" fieldPosition="0">
        <references count="1">
          <reference field="3" count="1">
            <x v="0"/>
          </reference>
        </references>
      </pivotArea>
    </format>
    <format dxfId="5">
      <pivotArea dataOnly="0" labelOnly="1" outline="0" fieldPosition="0">
        <references count="1">
          <reference field="3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49" displayName="Table149" ref="A1:H57" totalsRowShown="0" headerRowDxfId="4">
  <autoFilter ref="A1:H57">
    <filterColumn colId="6"/>
    <filterColumn colId="7"/>
  </autoFilter>
  <tableColumns count="8">
    <tableColumn id="1" name="Date" dataDxfId="3"/>
    <tableColumn id="2" name="Line"/>
    <tableColumn id="3" name="Category"/>
    <tableColumn id="4" name="Order Number"/>
    <tableColumn id="5" name="Revenue/Cost" dataDxfId="2"/>
    <tableColumn id="6" name="Negative/Positive" dataDxfId="1"/>
    <tableColumn id="8" name="Revenue/Expense"/>
    <tableColumn id="9" name="Date Filter" dataDxfId="0">
      <calculatedColumnFormula>A2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>
      <selection activeCell="D25" sqref="D25"/>
    </sheetView>
  </sheetViews>
  <sheetFormatPr defaultRowHeight="12.75"/>
  <cols>
    <col min="1" max="1" width="20.7109375" bestFit="1" customWidth="1"/>
    <col min="2" max="2" width="23" bestFit="1" customWidth="1"/>
    <col min="3" max="3" width="7.28515625" customWidth="1"/>
    <col min="4" max="8" width="11.7109375" bestFit="1" customWidth="1"/>
    <col min="9" max="256" width="18.42578125" customWidth="1"/>
  </cols>
  <sheetData>
    <row r="1" spans="1:8">
      <c r="A1" s="20" t="s">
        <v>77</v>
      </c>
      <c r="B1" t="s">
        <v>19</v>
      </c>
    </row>
    <row r="2" spans="1:8">
      <c r="A2" s="20" t="s">
        <v>3</v>
      </c>
      <c r="B2" t="s">
        <v>19</v>
      </c>
    </row>
    <row r="4" spans="1:8">
      <c r="A4" s="20" t="s">
        <v>22</v>
      </c>
      <c r="D4" s="20" t="s">
        <v>70</v>
      </c>
      <c r="E4" s="20" t="s">
        <v>0</v>
      </c>
    </row>
    <row r="5" spans="1:8">
      <c r="D5" t="s">
        <v>71</v>
      </c>
      <c r="F5" t="s">
        <v>72</v>
      </c>
      <c r="H5" t="s">
        <v>34</v>
      </c>
    </row>
    <row r="6" spans="1:8">
      <c r="A6" s="20" t="s">
        <v>63</v>
      </c>
      <c r="B6" s="20" t="s">
        <v>2</v>
      </c>
      <c r="C6" s="20" t="s">
        <v>1</v>
      </c>
      <c r="D6" s="5" t="s">
        <v>73</v>
      </c>
      <c r="E6" s="5" t="s">
        <v>74</v>
      </c>
      <c r="F6" s="5" t="s">
        <v>75</v>
      </c>
      <c r="G6" s="5" t="s">
        <v>76</v>
      </c>
    </row>
    <row r="7" spans="1:8">
      <c r="A7" t="s">
        <v>64</v>
      </c>
      <c r="B7" t="s">
        <v>7</v>
      </c>
      <c r="D7" s="6">
        <v>3040.76</v>
      </c>
      <c r="E7" s="6"/>
      <c r="F7" s="6"/>
      <c r="G7" s="6"/>
      <c r="H7" s="6">
        <v>3040.76</v>
      </c>
    </row>
    <row r="8" spans="1:8">
      <c r="A8" t="s">
        <v>67</v>
      </c>
      <c r="D8" s="6">
        <v>3040.76</v>
      </c>
      <c r="E8" s="6"/>
      <c r="F8" s="6"/>
      <c r="G8" s="6"/>
      <c r="H8" s="6">
        <v>3040.76</v>
      </c>
    </row>
    <row r="9" spans="1:8">
      <c r="A9" t="s">
        <v>66</v>
      </c>
      <c r="B9" t="s">
        <v>20</v>
      </c>
      <c r="D9" s="6">
        <v>147</v>
      </c>
      <c r="E9" s="6"/>
      <c r="F9" s="6"/>
      <c r="G9" s="6"/>
      <c r="H9" s="6">
        <v>147</v>
      </c>
    </row>
    <row r="10" spans="1:8">
      <c r="B10" t="s">
        <v>30</v>
      </c>
      <c r="D10" s="6"/>
      <c r="E10" s="6"/>
      <c r="F10" s="6">
        <v>100</v>
      </c>
      <c r="G10" s="6"/>
      <c r="H10" s="6">
        <v>100</v>
      </c>
    </row>
    <row r="11" spans="1:8">
      <c r="B11" t="s">
        <v>9</v>
      </c>
      <c r="D11" s="6"/>
      <c r="E11" s="6">
        <v>250</v>
      </c>
      <c r="F11" s="6"/>
      <c r="G11" s="6"/>
      <c r="H11" s="6">
        <v>250</v>
      </c>
    </row>
    <row r="12" spans="1:8">
      <c r="B12" t="s">
        <v>28</v>
      </c>
      <c r="D12" s="6"/>
      <c r="E12" s="6">
        <v>35</v>
      </c>
      <c r="F12" s="6"/>
      <c r="G12" s="6"/>
      <c r="H12" s="6">
        <v>35</v>
      </c>
    </row>
    <row r="13" spans="1:8">
      <c r="B13" t="s">
        <v>13</v>
      </c>
      <c r="D13" s="6">
        <v>20</v>
      </c>
      <c r="E13" s="6">
        <v>165</v>
      </c>
      <c r="F13" s="6"/>
      <c r="G13" s="6"/>
      <c r="H13" s="6">
        <v>185</v>
      </c>
    </row>
    <row r="14" spans="1:8">
      <c r="B14" t="s">
        <v>32</v>
      </c>
      <c r="D14" s="6"/>
      <c r="E14" s="6"/>
      <c r="F14" s="6">
        <v>1550</v>
      </c>
      <c r="G14" s="6">
        <v>1000</v>
      </c>
      <c r="H14" s="6">
        <v>2550</v>
      </c>
    </row>
    <row r="15" spans="1:8">
      <c r="B15" t="s">
        <v>27</v>
      </c>
      <c r="D15" s="6">
        <v>102.86</v>
      </c>
      <c r="E15" s="6"/>
      <c r="F15" s="6"/>
      <c r="G15" s="6"/>
      <c r="H15" s="6">
        <v>102.86</v>
      </c>
    </row>
    <row r="16" spans="1:8">
      <c r="A16" t="s">
        <v>69</v>
      </c>
      <c r="D16" s="6">
        <v>269.86</v>
      </c>
      <c r="E16" s="6">
        <v>450</v>
      </c>
      <c r="F16" s="6">
        <v>1650</v>
      </c>
      <c r="G16" s="6">
        <v>1000</v>
      </c>
      <c r="H16" s="6">
        <v>3369.86</v>
      </c>
    </row>
    <row r="17" spans="1:8">
      <c r="A17" t="s">
        <v>65</v>
      </c>
      <c r="B17" t="s">
        <v>20</v>
      </c>
      <c r="D17" s="6">
        <v>-140</v>
      </c>
      <c r="E17" s="6"/>
      <c r="F17" s="6"/>
      <c r="G17" s="6"/>
      <c r="H17" s="6">
        <v>-140</v>
      </c>
    </row>
    <row r="18" spans="1:8">
      <c r="B18" t="s">
        <v>9</v>
      </c>
      <c r="D18" s="6">
        <v>-50</v>
      </c>
      <c r="E18" s="6">
        <v>-250</v>
      </c>
      <c r="F18" s="6"/>
      <c r="G18" s="6"/>
      <c r="H18" s="6">
        <v>-300</v>
      </c>
    </row>
    <row r="19" spans="1:8">
      <c r="B19" t="s">
        <v>28</v>
      </c>
      <c r="D19" s="6"/>
      <c r="E19" s="6">
        <v>-35</v>
      </c>
      <c r="F19" s="6"/>
      <c r="G19" s="6"/>
      <c r="H19" s="6">
        <v>-35</v>
      </c>
    </row>
    <row r="20" spans="1:8">
      <c r="B20" t="s">
        <v>16</v>
      </c>
      <c r="D20" s="6">
        <v>-6.06</v>
      </c>
      <c r="E20" s="6">
        <v>-11.23</v>
      </c>
      <c r="F20" s="6">
        <v>-192.32999999999998</v>
      </c>
      <c r="G20" s="6">
        <v>-22.3</v>
      </c>
      <c r="H20" s="6">
        <v>-231.92</v>
      </c>
    </row>
    <row r="21" spans="1:8">
      <c r="B21" t="s">
        <v>18</v>
      </c>
      <c r="D21" s="6">
        <v>-600</v>
      </c>
      <c r="E21" s="6"/>
      <c r="F21" s="6"/>
      <c r="G21" s="6"/>
      <c r="H21" s="6">
        <v>-600</v>
      </c>
    </row>
    <row r="22" spans="1:8">
      <c r="A22" t="s">
        <v>68</v>
      </c>
      <c r="D22" s="6">
        <v>-796.06</v>
      </c>
      <c r="E22" s="6">
        <v>-296.23</v>
      </c>
      <c r="F22" s="6">
        <v>-192.32999999999998</v>
      </c>
      <c r="G22" s="6">
        <v>-22.3</v>
      </c>
      <c r="H22" s="6">
        <v>-1306.92</v>
      </c>
    </row>
    <row r="23" spans="1:8">
      <c r="A23" t="s">
        <v>34</v>
      </c>
      <c r="D23" s="6">
        <v>2514.5600000000004</v>
      </c>
      <c r="E23" s="6">
        <v>153.77000000000001</v>
      </c>
      <c r="F23" s="6">
        <v>1457.67</v>
      </c>
      <c r="G23" s="6">
        <v>977.7</v>
      </c>
      <c r="H23" s="6">
        <v>5103.7</v>
      </c>
    </row>
    <row r="24" spans="1:8">
      <c r="A24" s="2" t="s">
        <v>81</v>
      </c>
      <c r="H24" s="6">
        <v>-2100</v>
      </c>
    </row>
    <row r="25" spans="1:8">
      <c r="A25" s="2" t="s">
        <v>82</v>
      </c>
      <c r="H25" s="23">
        <f>GETPIVOTDATA("Revenue/Cost",$A$4)+H24</f>
        <v>3003.7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workbookViewId="0">
      <selection activeCell="K17" sqref="K17"/>
    </sheetView>
  </sheetViews>
  <sheetFormatPr defaultColWidth="11.5703125" defaultRowHeight="12.75"/>
  <cols>
    <col min="2" max="2" width="44" customWidth="1"/>
    <col min="3" max="3" width="17" bestFit="1" customWidth="1"/>
    <col min="4" max="4" width="16.28515625" bestFit="1" customWidth="1"/>
    <col min="5" max="5" width="15.85546875" bestFit="1" customWidth="1"/>
    <col min="6" max="6" width="15.85546875" customWidth="1"/>
    <col min="7" max="7" width="19.85546875" bestFit="1" customWidth="1"/>
    <col min="8" max="8" width="19.85546875" customWidth="1"/>
    <col min="9" max="9" width="23.85546875" bestFit="1" customWidth="1"/>
    <col min="10" max="10" width="6.7109375" customWidth="1"/>
    <col min="11" max="11" width="9.7109375" customWidth="1"/>
    <col min="12" max="12" width="7" customWidth="1"/>
    <col min="13" max="13" width="17" customWidth="1"/>
    <col min="14" max="16" width="17" bestFit="1" customWidth="1"/>
    <col min="17" max="17" width="10.5703125" customWidth="1"/>
  </cols>
  <sheetData>
    <row r="1" spans="1:1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19" t="s">
        <v>63</v>
      </c>
      <c r="H1" s="2" t="s">
        <v>77</v>
      </c>
    </row>
    <row r="2" spans="1:11">
      <c r="A2" s="5">
        <v>41456</v>
      </c>
      <c r="B2" t="s">
        <v>6</v>
      </c>
      <c r="C2" t="s">
        <v>7</v>
      </c>
      <c r="E2" s="6">
        <v>3040.76</v>
      </c>
      <c r="F2" s="6" t="str">
        <f>IF(E2&gt;0,"Positive","Negative")</f>
        <v>Positive</v>
      </c>
      <c r="G2" t="s">
        <v>64</v>
      </c>
      <c r="H2" s="5">
        <f t="shared" ref="H2:H33" si="0">A2</f>
        <v>41456</v>
      </c>
    </row>
    <row r="3" spans="1:11">
      <c r="A3" s="7">
        <v>41457</v>
      </c>
      <c r="B3" s="8" t="s">
        <v>8</v>
      </c>
      <c r="C3" s="8" t="s">
        <v>9</v>
      </c>
      <c r="D3" s="8" t="s">
        <v>10</v>
      </c>
      <c r="E3" s="9">
        <v>-50</v>
      </c>
      <c r="F3" s="9" t="s">
        <v>11</v>
      </c>
      <c r="G3" t="str">
        <f>IF(F3="Positive","Revenue","Expense")</f>
        <v>Expense</v>
      </c>
      <c r="H3" s="5">
        <f t="shared" si="0"/>
        <v>41457</v>
      </c>
    </row>
    <row r="4" spans="1:11">
      <c r="A4" s="7">
        <v>41476</v>
      </c>
      <c r="B4" s="8" t="s">
        <v>12</v>
      </c>
      <c r="C4" s="8" t="s">
        <v>13</v>
      </c>
      <c r="D4" s="8">
        <v>198</v>
      </c>
      <c r="E4" s="9">
        <v>10</v>
      </c>
      <c r="F4" s="9" t="s">
        <v>14</v>
      </c>
      <c r="G4" t="str">
        <f t="shared" ref="G4:G57" si="1">IF(F4="Positive","Revenue","Expense")</f>
        <v>Revenue</v>
      </c>
      <c r="H4" s="5">
        <f t="shared" si="0"/>
        <v>41476</v>
      </c>
    </row>
    <row r="5" spans="1:11">
      <c r="A5" s="7">
        <v>41476</v>
      </c>
      <c r="B5" s="8" t="s">
        <v>15</v>
      </c>
      <c r="C5" s="8" t="s">
        <v>16</v>
      </c>
      <c r="D5" s="8">
        <v>198</v>
      </c>
      <c r="E5" s="9">
        <v>-0.52</v>
      </c>
      <c r="F5" s="9" t="s">
        <v>11</v>
      </c>
      <c r="G5" t="str">
        <f t="shared" si="1"/>
        <v>Expense</v>
      </c>
      <c r="H5" s="5">
        <f t="shared" si="0"/>
        <v>41476</v>
      </c>
    </row>
    <row r="6" spans="1:11">
      <c r="A6" s="5">
        <v>41480</v>
      </c>
      <c r="B6" t="s">
        <v>17</v>
      </c>
      <c r="C6" t="s">
        <v>18</v>
      </c>
      <c r="E6" s="6">
        <v>-600</v>
      </c>
      <c r="F6" s="9" t="s">
        <v>11</v>
      </c>
      <c r="G6" t="str">
        <f t="shared" si="1"/>
        <v>Expense</v>
      </c>
      <c r="H6" s="5">
        <f t="shared" si="0"/>
        <v>41480</v>
      </c>
      <c r="I6" s="22" t="s">
        <v>3</v>
      </c>
      <c r="J6" s="10" t="s">
        <v>19</v>
      </c>
    </row>
    <row r="7" spans="1:11">
      <c r="A7" s="7">
        <v>41503</v>
      </c>
      <c r="B7" s="8" t="s">
        <v>78</v>
      </c>
      <c r="C7" s="8" t="s">
        <v>20</v>
      </c>
      <c r="D7" s="8">
        <v>199</v>
      </c>
      <c r="E7" s="9">
        <v>21</v>
      </c>
      <c r="F7" s="9" t="s">
        <v>14</v>
      </c>
      <c r="G7" t="str">
        <f t="shared" si="1"/>
        <v>Revenue</v>
      </c>
      <c r="H7" s="5">
        <f t="shared" si="0"/>
        <v>41503</v>
      </c>
      <c r="I7" s="22" t="s">
        <v>5</v>
      </c>
      <c r="J7" s="10" t="s">
        <v>19</v>
      </c>
    </row>
    <row r="8" spans="1:11">
      <c r="A8" s="7">
        <v>41503</v>
      </c>
      <c r="B8" s="8" t="s">
        <v>21</v>
      </c>
      <c r="C8" s="8" t="s">
        <v>16</v>
      </c>
      <c r="D8" s="8">
        <v>199</v>
      </c>
      <c r="E8" s="9">
        <v>-0.87</v>
      </c>
      <c r="F8" s="9" t="s">
        <v>11</v>
      </c>
      <c r="G8" t="str">
        <f t="shared" si="1"/>
        <v>Expense</v>
      </c>
      <c r="H8" s="5">
        <f t="shared" si="0"/>
        <v>41503</v>
      </c>
    </row>
    <row r="9" spans="1:11">
      <c r="A9" s="7">
        <v>41503</v>
      </c>
      <c r="B9" s="8" t="s">
        <v>12</v>
      </c>
      <c r="C9" s="8" t="s">
        <v>13</v>
      </c>
      <c r="D9" s="8">
        <v>199</v>
      </c>
      <c r="E9" s="9">
        <v>5</v>
      </c>
      <c r="F9" s="9" t="s">
        <v>14</v>
      </c>
      <c r="G9" t="str">
        <f t="shared" si="1"/>
        <v>Revenue</v>
      </c>
      <c r="H9" s="5">
        <f t="shared" si="0"/>
        <v>41503</v>
      </c>
      <c r="I9" s="21" t="s">
        <v>22</v>
      </c>
      <c r="J9" s="12"/>
      <c r="K9" s="13"/>
    </row>
    <row r="10" spans="1:11">
      <c r="A10" s="7">
        <v>41506</v>
      </c>
      <c r="B10" s="8" t="s">
        <v>79</v>
      </c>
      <c r="C10" s="8" t="s">
        <v>20</v>
      </c>
      <c r="D10" s="8">
        <v>200</v>
      </c>
      <c r="E10" s="9">
        <v>21</v>
      </c>
      <c r="F10" s="9" t="s">
        <v>14</v>
      </c>
      <c r="G10" t="str">
        <f t="shared" si="1"/>
        <v>Revenue</v>
      </c>
      <c r="H10" s="5">
        <f t="shared" si="0"/>
        <v>41506</v>
      </c>
      <c r="I10" s="21" t="s">
        <v>2</v>
      </c>
      <c r="J10" s="21" t="s">
        <v>1</v>
      </c>
      <c r="K10" s="13" t="s">
        <v>23</v>
      </c>
    </row>
    <row r="11" spans="1:11">
      <c r="A11" s="7">
        <v>41506</v>
      </c>
      <c r="B11" s="8" t="s">
        <v>24</v>
      </c>
      <c r="C11" s="8" t="s">
        <v>16</v>
      </c>
      <c r="D11" s="8">
        <v>200</v>
      </c>
      <c r="E11" s="9">
        <v>-0.76</v>
      </c>
      <c r="F11" s="9" t="s">
        <v>11</v>
      </c>
      <c r="G11" t="str">
        <f t="shared" si="1"/>
        <v>Expense</v>
      </c>
      <c r="H11" s="5">
        <f t="shared" si="0"/>
        <v>41506</v>
      </c>
      <c r="I11" s="11" t="s">
        <v>18</v>
      </c>
      <c r="J11" s="12"/>
      <c r="K11" s="14">
        <v>-600</v>
      </c>
    </row>
    <row r="12" spans="1:11">
      <c r="A12" s="7">
        <v>41507</v>
      </c>
      <c r="B12" s="8" t="s">
        <v>79</v>
      </c>
      <c r="C12" s="8" t="s">
        <v>20</v>
      </c>
      <c r="D12" s="8">
        <v>201</v>
      </c>
      <c r="E12" s="9">
        <v>21</v>
      </c>
      <c r="F12" s="9" t="s">
        <v>14</v>
      </c>
      <c r="G12" t="str">
        <f t="shared" si="1"/>
        <v>Revenue</v>
      </c>
      <c r="H12" s="5">
        <f t="shared" si="0"/>
        <v>41507</v>
      </c>
      <c r="I12" s="11" t="s">
        <v>16</v>
      </c>
      <c r="J12" s="12"/>
      <c r="K12" s="14">
        <v>-231.92000000000002</v>
      </c>
    </row>
    <row r="13" spans="1:11">
      <c r="A13" s="7">
        <v>41507</v>
      </c>
      <c r="B13" s="8" t="s">
        <v>25</v>
      </c>
      <c r="C13" s="8" t="s">
        <v>16</v>
      </c>
      <c r="D13" s="8">
        <v>201</v>
      </c>
      <c r="E13" s="9">
        <v>-0.76</v>
      </c>
      <c r="F13" s="9" t="s">
        <v>11</v>
      </c>
      <c r="G13" t="str">
        <f t="shared" si="1"/>
        <v>Expense</v>
      </c>
      <c r="H13" s="5">
        <f t="shared" si="0"/>
        <v>41507</v>
      </c>
      <c r="I13" s="11" t="s">
        <v>9</v>
      </c>
      <c r="J13" s="12"/>
      <c r="K13" s="14">
        <v>-50</v>
      </c>
    </row>
    <row r="14" spans="1:11">
      <c r="A14" s="7">
        <v>41508</v>
      </c>
      <c r="B14" s="8" t="s">
        <v>26</v>
      </c>
      <c r="C14" s="8" t="s">
        <v>27</v>
      </c>
      <c r="D14" s="8"/>
      <c r="E14" s="9">
        <v>102.86</v>
      </c>
      <c r="F14" s="9" t="s">
        <v>14</v>
      </c>
      <c r="G14" t="str">
        <f t="shared" si="1"/>
        <v>Revenue</v>
      </c>
      <c r="H14" s="5">
        <f t="shared" si="0"/>
        <v>41508</v>
      </c>
      <c r="I14" s="11" t="s">
        <v>28</v>
      </c>
      <c r="J14" s="12"/>
      <c r="K14" s="14">
        <v>0</v>
      </c>
    </row>
    <row r="15" spans="1:11">
      <c r="A15" s="7">
        <v>41510</v>
      </c>
      <c r="B15" s="8" t="s">
        <v>79</v>
      </c>
      <c r="C15" s="8" t="s">
        <v>20</v>
      </c>
      <c r="D15" s="8">
        <v>202</v>
      </c>
      <c r="E15" s="9">
        <v>21</v>
      </c>
      <c r="F15" s="9" t="s">
        <v>14</v>
      </c>
      <c r="G15" t="str">
        <f t="shared" si="1"/>
        <v>Revenue</v>
      </c>
      <c r="H15" s="5">
        <f t="shared" si="0"/>
        <v>41510</v>
      </c>
      <c r="I15" s="11" t="s">
        <v>20</v>
      </c>
      <c r="J15" s="12"/>
      <c r="K15" s="14">
        <v>7</v>
      </c>
    </row>
    <row r="16" spans="1:11">
      <c r="A16" s="7">
        <v>41510</v>
      </c>
      <c r="B16" s="8" t="s">
        <v>29</v>
      </c>
      <c r="C16" s="8" t="s">
        <v>16</v>
      </c>
      <c r="D16" s="8">
        <v>202</v>
      </c>
      <c r="E16" s="9">
        <v>-0.76</v>
      </c>
      <c r="F16" s="9" t="s">
        <v>11</v>
      </c>
      <c r="G16" t="str">
        <f t="shared" si="1"/>
        <v>Expense</v>
      </c>
      <c r="H16" s="5">
        <f t="shared" si="0"/>
        <v>41510</v>
      </c>
      <c r="I16" s="11" t="s">
        <v>30</v>
      </c>
      <c r="J16" s="12"/>
      <c r="K16" s="14">
        <v>100</v>
      </c>
    </row>
    <row r="17" spans="1:11">
      <c r="A17" s="7">
        <v>41524</v>
      </c>
      <c r="B17" s="8" t="s">
        <v>79</v>
      </c>
      <c r="C17" s="8" t="s">
        <v>20</v>
      </c>
      <c r="D17" s="8">
        <v>203</v>
      </c>
      <c r="E17" s="9">
        <v>21</v>
      </c>
      <c r="F17" s="9" t="s">
        <v>14</v>
      </c>
      <c r="G17" t="str">
        <f t="shared" si="1"/>
        <v>Revenue</v>
      </c>
      <c r="H17" s="5">
        <f t="shared" si="0"/>
        <v>41524</v>
      </c>
      <c r="I17" s="11" t="s">
        <v>27</v>
      </c>
      <c r="J17" s="12"/>
      <c r="K17" s="14">
        <v>102.86</v>
      </c>
    </row>
    <row r="18" spans="1:11">
      <c r="A18" s="7">
        <v>41524</v>
      </c>
      <c r="B18" s="8" t="s">
        <v>31</v>
      </c>
      <c r="C18" s="8" t="s">
        <v>16</v>
      </c>
      <c r="D18" s="8">
        <v>203</v>
      </c>
      <c r="E18" s="9">
        <v>-0.87</v>
      </c>
      <c r="F18" s="9" t="s">
        <v>11</v>
      </c>
      <c r="G18" t="str">
        <f t="shared" si="1"/>
        <v>Expense</v>
      </c>
      <c r="H18" s="5">
        <f t="shared" si="0"/>
        <v>41524</v>
      </c>
      <c r="I18" s="11" t="s">
        <v>13</v>
      </c>
      <c r="J18" s="12"/>
      <c r="K18" s="14">
        <v>185</v>
      </c>
    </row>
    <row r="19" spans="1:11">
      <c r="A19" s="7">
        <v>41524</v>
      </c>
      <c r="B19" s="8" t="s">
        <v>12</v>
      </c>
      <c r="C19" s="8" t="s">
        <v>13</v>
      </c>
      <c r="D19" s="8">
        <v>203</v>
      </c>
      <c r="E19" s="9">
        <v>5</v>
      </c>
      <c r="F19" s="9" t="s">
        <v>14</v>
      </c>
      <c r="G19" t="str">
        <f t="shared" si="1"/>
        <v>Revenue</v>
      </c>
      <c r="H19" s="5">
        <f t="shared" si="0"/>
        <v>41524</v>
      </c>
      <c r="I19" s="11" t="s">
        <v>32</v>
      </c>
      <c r="J19" s="12"/>
      <c r="K19" s="14">
        <v>2550</v>
      </c>
    </row>
    <row r="20" spans="1:11">
      <c r="A20" s="7">
        <v>41526</v>
      </c>
      <c r="B20" s="8" t="s">
        <v>80</v>
      </c>
      <c r="C20" s="8" t="s">
        <v>20</v>
      </c>
      <c r="D20" s="8">
        <v>204</v>
      </c>
      <c r="E20" s="9">
        <v>21</v>
      </c>
      <c r="F20" s="9" t="s">
        <v>14</v>
      </c>
      <c r="G20" t="str">
        <f t="shared" si="1"/>
        <v>Revenue</v>
      </c>
      <c r="H20" s="5">
        <f t="shared" si="0"/>
        <v>41526</v>
      </c>
      <c r="I20" s="15" t="s">
        <v>7</v>
      </c>
      <c r="J20" s="12"/>
      <c r="K20" s="14">
        <v>3040.76</v>
      </c>
    </row>
    <row r="21" spans="1:11">
      <c r="A21" s="7">
        <v>41526</v>
      </c>
      <c r="B21" s="8" t="s">
        <v>33</v>
      </c>
      <c r="C21" s="8" t="s">
        <v>16</v>
      </c>
      <c r="D21" s="8">
        <v>204</v>
      </c>
      <c r="E21" s="9">
        <v>-0.76</v>
      </c>
      <c r="F21" s="9" t="s">
        <v>11</v>
      </c>
      <c r="G21" t="str">
        <f t="shared" si="1"/>
        <v>Expense</v>
      </c>
      <c r="H21" s="5">
        <f t="shared" si="0"/>
        <v>41526</v>
      </c>
      <c r="I21" s="16" t="s">
        <v>34</v>
      </c>
      <c r="J21" s="17"/>
      <c r="K21" s="18">
        <v>5103.7000000000007</v>
      </c>
    </row>
    <row r="22" spans="1:11">
      <c r="A22" s="7">
        <v>41526</v>
      </c>
      <c r="B22" s="8" t="s">
        <v>79</v>
      </c>
      <c r="C22" s="8" t="s">
        <v>20</v>
      </c>
      <c r="D22" s="8">
        <v>205</v>
      </c>
      <c r="E22" s="9">
        <v>21</v>
      </c>
      <c r="F22" s="9" t="s">
        <v>14</v>
      </c>
      <c r="G22" t="str">
        <f t="shared" si="1"/>
        <v>Revenue</v>
      </c>
      <c r="H22" s="5">
        <f t="shared" si="0"/>
        <v>41526</v>
      </c>
    </row>
    <row r="23" spans="1:11">
      <c r="A23" s="7">
        <v>41526</v>
      </c>
      <c r="B23" s="8" t="s">
        <v>35</v>
      </c>
      <c r="C23" s="8" t="s">
        <v>16</v>
      </c>
      <c r="D23" s="8">
        <v>205</v>
      </c>
      <c r="E23" s="9">
        <v>-0.76</v>
      </c>
      <c r="F23" s="9" t="s">
        <v>11</v>
      </c>
      <c r="G23" t="str">
        <f t="shared" si="1"/>
        <v>Expense</v>
      </c>
      <c r="H23" s="5">
        <f t="shared" si="0"/>
        <v>41526</v>
      </c>
    </row>
    <row r="24" spans="1:11">
      <c r="A24" s="7">
        <v>41542</v>
      </c>
      <c r="B24" s="8" t="s">
        <v>36</v>
      </c>
      <c r="C24" s="8" t="s">
        <v>20</v>
      </c>
      <c r="D24" s="8"/>
      <c r="E24" s="9">
        <v>-140</v>
      </c>
      <c r="F24" s="9" t="s">
        <v>11</v>
      </c>
      <c r="G24" t="str">
        <f t="shared" si="1"/>
        <v>Expense</v>
      </c>
      <c r="H24" s="5">
        <f t="shared" si="0"/>
        <v>41542</v>
      </c>
    </row>
    <row r="25" spans="1:11">
      <c r="A25" s="7">
        <v>41574</v>
      </c>
      <c r="B25" s="8" t="s">
        <v>37</v>
      </c>
      <c r="C25" s="8" t="s">
        <v>13</v>
      </c>
      <c r="D25" s="8">
        <v>206</v>
      </c>
      <c r="E25" s="9">
        <v>65</v>
      </c>
      <c r="F25" s="9" t="s">
        <v>14</v>
      </c>
      <c r="G25" t="str">
        <f t="shared" si="1"/>
        <v>Revenue</v>
      </c>
      <c r="H25" s="5">
        <f t="shared" si="0"/>
        <v>41574</v>
      </c>
    </row>
    <row r="26" spans="1:11">
      <c r="A26" s="7">
        <v>41574</v>
      </c>
      <c r="B26" s="8" t="s">
        <v>38</v>
      </c>
      <c r="C26" s="8" t="s">
        <v>16</v>
      </c>
      <c r="D26" s="8">
        <v>206</v>
      </c>
      <c r="E26" s="9">
        <v>-1.73</v>
      </c>
      <c r="F26" s="9" t="s">
        <v>11</v>
      </c>
      <c r="G26" t="str">
        <f t="shared" si="1"/>
        <v>Expense</v>
      </c>
      <c r="H26" s="5">
        <f t="shared" si="0"/>
        <v>41574</v>
      </c>
    </row>
    <row r="27" spans="1:11">
      <c r="A27" s="7">
        <v>41586</v>
      </c>
      <c r="B27" s="8" t="s">
        <v>39</v>
      </c>
      <c r="C27" s="8" t="s">
        <v>9</v>
      </c>
      <c r="D27" s="8"/>
      <c r="E27" s="9">
        <v>-250</v>
      </c>
      <c r="F27" s="9" t="s">
        <v>11</v>
      </c>
      <c r="G27" t="str">
        <f t="shared" si="1"/>
        <v>Expense</v>
      </c>
      <c r="H27" s="5">
        <f t="shared" si="0"/>
        <v>41586</v>
      </c>
    </row>
    <row r="28" spans="1:11">
      <c r="A28" s="7">
        <v>41607</v>
      </c>
      <c r="B28" s="8" t="s">
        <v>40</v>
      </c>
      <c r="C28" s="8" t="s">
        <v>28</v>
      </c>
      <c r="D28" s="8"/>
      <c r="E28" s="9">
        <v>25</v>
      </c>
      <c r="F28" s="9" t="s">
        <v>14</v>
      </c>
      <c r="G28" t="str">
        <f t="shared" si="1"/>
        <v>Revenue</v>
      </c>
      <c r="H28" s="5">
        <f t="shared" si="0"/>
        <v>41607</v>
      </c>
    </row>
    <row r="29" spans="1:11">
      <c r="A29" s="7">
        <v>41607</v>
      </c>
      <c r="B29" s="8" t="s">
        <v>40</v>
      </c>
      <c r="C29" s="8" t="s">
        <v>28</v>
      </c>
      <c r="D29" s="8">
        <v>207</v>
      </c>
      <c r="E29" s="9">
        <v>-25</v>
      </c>
      <c r="F29" s="9" t="s">
        <v>11</v>
      </c>
      <c r="G29" t="str">
        <f t="shared" si="1"/>
        <v>Expense</v>
      </c>
      <c r="H29" s="5">
        <f t="shared" si="0"/>
        <v>41607</v>
      </c>
    </row>
    <row r="30" spans="1:11">
      <c r="A30" s="7">
        <v>41607</v>
      </c>
      <c r="B30" s="8" t="s">
        <v>41</v>
      </c>
      <c r="C30" s="8" t="s">
        <v>13</v>
      </c>
      <c r="D30" s="8">
        <v>207</v>
      </c>
      <c r="E30" s="9">
        <v>50</v>
      </c>
      <c r="F30" s="9" t="s">
        <v>14</v>
      </c>
      <c r="G30" t="str">
        <f t="shared" si="1"/>
        <v>Revenue</v>
      </c>
      <c r="H30" s="5">
        <f t="shared" si="0"/>
        <v>41607</v>
      </c>
    </row>
    <row r="31" spans="1:11">
      <c r="A31" s="7">
        <v>41607</v>
      </c>
      <c r="B31" s="8" t="s">
        <v>42</v>
      </c>
      <c r="C31" s="8" t="s">
        <v>16</v>
      </c>
      <c r="D31" s="8">
        <v>207</v>
      </c>
      <c r="E31" s="9">
        <v>-1.4</v>
      </c>
      <c r="F31" s="9" t="s">
        <v>11</v>
      </c>
      <c r="G31" t="str">
        <f t="shared" si="1"/>
        <v>Expense</v>
      </c>
      <c r="H31" s="5">
        <f t="shared" si="0"/>
        <v>41607</v>
      </c>
    </row>
    <row r="32" spans="1:11">
      <c r="A32" s="7">
        <v>41608</v>
      </c>
      <c r="B32" s="8" t="s">
        <v>12</v>
      </c>
      <c r="C32" s="8" t="s">
        <v>13</v>
      </c>
      <c r="D32" s="8">
        <v>208</v>
      </c>
      <c r="E32" s="9">
        <v>10</v>
      </c>
      <c r="F32" s="9" t="s">
        <v>14</v>
      </c>
      <c r="G32" t="str">
        <f t="shared" si="1"/>
        <v>Revenue</v>
      </c>
      <c r="H32" s="5">
        <f t="shared" si="0"/>
        <v>41608</v>
      </c>
    </row>
    <row r="33" spans="1:8">
      <c r="A33" s="7">
        <v>41608</v>
      </c>
      <c r="B33" s="8" t="s">
        <v>43</v>
      </c>
      <c r="C33" s="8" t="s">
        <v>16</v>
      </c>
      <c r="D33" s="8">
        <v>208</v>
      </c>
      <c r="E33" s="9">
        <v>-0.52</v>
      </c>
      <c r="F33" s="9" t="s">
        <v>11</v>
      </c>
      <c r="G33" t="str">
        <f t="shared" si="1"/>
        <v>Expense</v>
      </c>
      <c r="H33" s="5">
        <f t="shared" si="0"/>
        <v>41608</v>
      </c>
    </row>
    <row r="34" spans="1:8">
      <c r="A34" s="7">
        <v>41628</v>
      </c>
      <c r="B34" s="8" t="s">
        <v>44</v>
      </c>
      <c r="C34" s="8" t="s">
        <v>28</v>
      </c>
      <c r="D34" s="8"/>
      <c r="E34" s="9">
        <v>10</v>
      </c>
      <c r="F34" s="9" t="s">
        <v>14</v>
      </c>
      <c r="G34" t="str">
        <f t="shared" si="1"/>
        <v>Revenue</v>
      </c>
      <c r="H34" s="5">
        <f t="shared" ref="H34:H57" si="2">A34</f>
        <v>41628</v>
      </c>
    </row>
    <row r="35" spans="1:8">
      <c r="A35" s="7">
        <v>41628</v>
      </c>
      <c r="B35" s="8" t="s">
        <v>44</v>
      </c>
      <c r="C35" s="8" t="s">
        <v>28</v>
      </c>
      <c r="D35" s="8">
        <v>210</v>
      </c>
      <c r="E35" s="9">
        <v>-10</v>
      </c>
      <c r="F35" s="9" t="s">
        <v>11</v>
      </c>
      <c r="G35" t="str">
        <f t="shared" si="1"/>
        <v>Expense</v>
      </c>
      <c r="H35" s="5">
        <f t="shared" si="2"/>
        <v>41628</v>
      </c>
    </row>
    <row r="36" spans="1:8">
      <c r="A36" s="7">
        <v>41628</v>
      </c>
      <c r="B36" s="8" t="s">
        <v>12</v>
      </c>
      <c r="C36" s="8" t="s">
        <v>13</v>
      </c>
      <c r="D36" s="8">
        <v>210</v>
      </c>
      <c r="E36" s="9">
        <v>15</v>
      </c>
      <c r="F36" s="9" t="s">
        <v>14</v>
      </c>
      <c r="G36" t="str">
        <f t="shared" si="1"/>
        <v>Revenue</v>
      </c>
      <c r="H36" s="5">
        <f t="shared" si="2"/>
        <v>41628</v>
      </c>
    </row>
    <row r="37" spans="1:8">
      <c r="A37" s="7">
        <v>41628</v>
      </c>
      <c r="B37" s="8" t="s">
        <v>45</v>
      </c>
      <c r="C37" s="8" t="s">
        <v>16</v>
      </c>
      <c r="D37" s="8">
        <v>210</v>
      </c>
      <c r="E37" s="9">
        <v>-0.63</v>
      </c>
      <c r="F37" s="9" t="s">
        <v>11</v>
      </c>
      <c r="G37" t="str">
        <f t="shared" si="1"/>
        <v>Expense</v>
      </c>
      <c r="H37" s="5">
        <f t="shared" si="2"/>
        <v>41628</v>
      </c>
    </row>
    <row r="38" spans="1:8">
      <c r="A38" s="7">
        <v>41635</v>
      </c>
      <c r="B38" s="8" t="s">
        <v>12</v>
      </c>
      <c r="C38" s="8" t="s">
        <v>13</v>
      </c>
      <c r="D38" s="8">
        <v>212</v>
      </c>
      <c r="E38" s="9">
        <v>20</v>
      </c>
      <c r="F38" s="9" t="s">
        <v>14</v>
      </c>
      <c r="G38" t="str">
        <f t="shared" si="1"/>
        <v>Revenue</v>
      </c>
      <c r="H38" s="5">
        <f t="shared" si="2"/>
        <v>41635</v>
      </c>
    </row>
    <row r="39" spans="1:8">
      <c r="A39" s="7">
        <v>41635</v>
      </c>
      <c r="B39" s="8" t="s">
        <v>46</v>
      </c>
      <c r="C39" s="8" t="s">
        <v>16</v>
      </c>
      <c r="D39" s="8">
        <v>212</v>
      </c>
      <c r="E39" s="9">
        <v>-0.74</v>
      </c>
      <c r="F39" s="9" t="s">
        <v>11</v>
      </c>
      <c r="G39" t="str">
        <f t="shared" si="1"/>
        <v>Expense</v>
      </c>
      <c r="H39" s="5">
        <f t="shared" si="2"/>
        <v>41635</v>
      </c>
    </row>
    <row r="40" spans="1:8">
      <c r="A40" s="7">
        <v>41637</v>
      </c>
      <c r="B40" s="8" t="s">
        <v>39</v>
      </c>
      <c r="C40" s="8" t="s">
        <v>9</v>
      </c>
      <c r="D40" s="8">
        <v>213</v>
      </c>
      <c r="E40" s="9">
        <v>250</v>
      </c>
      <c r="F40" s="9" t="s">
        <v>14</v>
      </c>
      <c r="G40" t="str">
        <f t="shared" si="1"/>
        <v>Revenue</v>
      </c>
      <c r="H40" s="5">
        <f t="shared" si="2"/>
        <v>41637</v>
      </c>
    </row>
    <row r="41" spans="1:8">
      <c r="A41" s="7">
        <v>41637</v>
      </c>
      <c r="B41" s="8" t="s">
        <v>47</v>
      </c>
      <c r="C41" s="8" t="s">
        <v>16</v>
      </c>
      <c r="D41" s="8">
        <v>213</v>
      </c>
      <c r="E41" s="9">
        <v>-5.8</v>
      </c>
      <c r="F41" s="9" t="s">
        <v>11</v>
      </c>
      <c r="G41" t="str">
        <f t="shared" si="1"/>
        <v>Expense</v>
      </c>
      <c r="H41" s="5">
        <f t="shared" si="2"/>
        <v>41637</v>
      </c>
    </row>
    <row r="42" spans="1:8">
      <c r="A42" s="7">
        <v>41639</v>
      </c>
      <c r="B42" s="8" t="s">
        <v>12</v>
      </c>
      <c r="C42" s="8" t="s">
        <v>13</v>
      </c>
      <c r="D42" s="8">
        <v>214</v>
      </c>
      <c r="E42" s="9">
        <v>5</v>
      </c>
      <c r="F42" s="9" t="s">
        <v>14</v>
      </c>
      <c r="G42" t="str">
        <f t="shared" si="1"/>
        <v>Revenue</v>
      </c>
      <c r="H42" s="5">
        <f t="shared" si="2"/>
        <v>41639</v>
      </c>
    </row>
    <row r="43" spans="1:8">
      <c r="A43" s="7">
        <v>41639</v>
      </c>
      <c r="B43" s="8" t="s">
        <v>48</v>
      </c>
      <c r="C43" s="8" t="s">
        <v>16</v>
      </c>
      <c r="D43" s="8">
        <v>214</v>
      </c>
      <c r="E43" s="9">
        <v>-0.41</v>
      </c>
      <c r="F43" s="9" t="s">
        <v>11</v>
      </c>
      <c r="G43" t="str">
        <f t="shared" si="1"/>
        <v>Expense</v>
      </c>
      <c r="H43" s="5">
        <f t="shared" si="2"/>
        <v>41639</v>
      </c>
    </row>
    <row r="44" spans="1:8">
      <c r="A44" s="7">
        <v>41656</v>
      </c>
      <c r="B44" s="8" t="s">
        <v>49</v>
      </c>
      <c r="C44" s="8" t="s">
        <v>16</v>
      </c>
      <c r="D44" s="8"/>
      <c r="E44" s="9">
        <v>-61.25</v>
      </c>
      <c r="F44" s="9" t="s">
        <v>11</v>
      </c>
      <c r="G44" t="str">
        <f t="shared" si="1"/>
        <v>Expense</v>
      </c>
      <c r="H44" s="5">
        <f t="shared" si="2"/>
        <v>41656</v>
      </c>
    </row>
    <row r="45" spans="1:8">
      <c r="A45" s="7">
        <v>41675</v>
      </c>
      <c r="B45" s="8" t="s">
        <v>50</v>
      </c>
      <c r="C45" s="8" t="s">
        <v>32</v>
      </c>
      <c r="D45" s="8">
        <v>215</v>
      </c>
      <c r="E45" s="9">
        <v>500</v>
      </c>
      <c r="F45" s="9" t="s">
        <v>14</v>
      </c>
      <c r="G45" t="str">
        <f t="shared" si="1"/>
        <v>Revenue</v>
      </c>
      <c r="H45" s="5">
        <f t="shared" si="2"/>
        <v>41675</v>
      </c>
    </row>
    <row r="46" spans="1:8">
      <c r="A46" s="7">
        <v>41675</v>
      </c>
      <c r="B46" s="8" t="s">
        <v>51</v>
      </c>
      <c r="C46" s="8" t="s">
        <v>16</v>
      </c>
      <c r="D46" s="8">
        <v>215</v>
      </c>
      <c r="E46" s="9">
        <v>-11.3</v>
      </c>
      <c r="F46" s="9" t="s">
        <v>11</v>
      </c>
      <c r="G46" t="str">
        <f t="shared" si="1"/>
        <v>Expense</v>
      </c>
      <c r="H46" s="5">
        <f t="shared" si="2"/>
        <v>41675</v>
      </c>
    </row>
    <row r="47" spans="1:8">
      <c r="A47" s="7">
        <v>41702</v>
      </c>
      <c r="B47" s="8" t="s">
        <v>52</v>
      </c>
      <c r="C47" s="8" t="s">
        <v>30</v>
      </c>
      <c r="D47" s="8">
        <v>216</v>
      </c>
      <c r="E47" s="9">
        <v>100</v>
      </c>
      <c r="F47" s="9" t="s">
        <v>14</v>
      </c>
      <c r="G47" t="str">
        <f t="shared" si="1"/>
        <v>Revenue</v>
      </c>
      <c r="H47" s="5">
        <f t="shared" si="2"/>
        <v>41702</v>
      </c>
    </row>
    <row r="48" spans="1:8">
      <c r="A48" s="7">
        <v>41702</v>
      </c>
      <c r="B48" s="8" t="s">
        <v>53</v>
      </c>
      <c r="C48" s="8" t="s">
        <v>16</v>
      </c>
      <c r="D48" s="8">
        <v>216</v>
      </c>
      <c r="E48" s="9">
        <v>-2.5</v>
      </c>
      <c r="F48" s="9" t="s">
        <v>11</v>
      </c>
      <c r="G48" t="str">
        <f t="shared" si="1"/>
        <v>Expense</v>
      </c>
      <c r="H48" s="5">
        <f t="shared" si="2"/>
        <v>41702</v>
      </c>
    </row>
    <row r="49" spans="1:8">
      <c r="A49" s="7">
        <v>41705</v>
      </c>
      <c r="B49" s="8" t="s">
        <v>54</v>
      </c>
      <c r="C49" s="8" t="s">
        <v>32</v>
      </c>
      <c r="D49" s="8">
        <v>217</v>
      </c>
      <c r="E49" s="9">
        <v>300</v>
      </c>
      <c r="F49" s="9" t="s">
        <v>14</v>
      </c>
      <c r="G49" t="str">
        <f t="shared" si="1"/>
        <v>Revenue</v>
      </c>
      <c r="H49" s="5">
        <f t="shared" si="2"/>
        <v>41705</v>
      </c>
    </row>
    <row r="50" spans="1:8">
      <c r="A50" s="7">
        <v>41705</v>
      </c>
      <c r="B50" s="8" t="s">
        <v>55</v>
      </c>
      <c r="C50" s="8" t="s">
        <v>16</v>
      </c>
      <c r="D50" s="8">
        <v>217</v>
      </c>
      <c r="E50" s="9">
        <v>-6.9</v>
      </c>
      <c r="F50" s="9" t="s">
        <v>11</v>
      </c>
      <c r="G50" t="str">
        <f t="shared" si="1"/>
        <v>Expense</v>
      </c>
      <c r="H50" s="5">
        <f t="shared" si="2"/>
        <v>41705</v>
      </c>
    </row>
    <row r="51" spans="1:8">
      <c r="A51" s="7">
        <v>41718</v>
      </c>
      <c r="B51" s="8" t="s">
        <v>56</v>
      </c>
      <c r="C51" s="8" t="s">
        <v>32</v>
      </c>
      <c r="D51" s="8">
        <v>218</v>
      </c>
      <c r="E51" s="9">
        <v>500</v>
      </c>
      <c r="F51" s="9" t="s">
        <v>14</v>
      </c>
      <c r="G51" t="str">
        <f t="shared" si="1"/>
        <v>Revenue</v>
      </c>
      <c r="H51" s="5">
        <f t="shared" si="2"/>
        <v>41718</v>
      </c>
    </row>
    <row r="52" spans="1:8">
      <c r="A52" s="7">
        <v>41718</v>
      </c>
      <c r="B52" s="8" t="s">
        <v>57</v>
      </c>
      <c r="C52" s="8" t="s">
        <v>16</v>
      </c>
      <c r="D52" s="8">
        <v>218</v>
      </c>
      <c r="E52" s="9">
        <v>-11.3</v>
      </c>
      <c r="F52" s="9" t="s">
        <v>11</v>
      </c>
      <c r="G52" t="str">
        <f t="shared" si="1"/>
        <v>Expense</v>
      </c>
      <c r="H52" s="5">
        <f t="shared" si="2"/>
        <v>41718</v>
      </c>
    </row>
    <row r="53" spans="1:8">
      <c r="A53" s="7">
        <v>41727</v>
      </c>
      <c r="B53" s="8" t="s">
        <v>58</v>
      </c>
      <c r="C53" s="8" t="s">
        <v>32</v>
      </c>
      <c r="D53" s="8">
        <v>219</v>
      </c>
      <c r="E53" s="9">
        <v>250</v>
      </c>
      <c r="F53" s="9" t="s">
        <v>14</v>
      </c>
      <c r="G53" t="str">
        <f t="shared" si="1"/>
        <v>Revenue</v>
      </c>
      <c r="H53" s="5">
        <f t="shared" si="2"/>
        <v>41727</v>
      </c>
    </row>
    <row r="54" spans="1:8">
      <c r="A54" s="7">
        <v>41727</v>
      </c>
      <c r="B54" s="8" t="s">
        <v>59</v>
      </c>
      <c r="C54" s="8" t="s">
        <v>16</v>
      </c>
      <c r="D54" s="8">
        <v>219</v>
      </c>
      <c r="E54" s="9">
        <v>-5.8</v>
      </c>
      <c r="F54" s="9" t="s">
        <v>11</v>
      </c>
      <c r="G54" t="str">
        <f t="shared" si="1"/>
        <v>Expense</v>
      </c>
      <c r="H54" s="5">
        <f t="shared" si="2"/>
        <v>41727</v>
      </c>
    </row>
    <row r="55" spans="1:8">
      <c r="A55" s="7">
        <v>41705</v>
      </c>
      <c r="B55" s="8" t="s">
        <v>60</v>
      </c>
      <c r="C55" s="8" t="s">
        <v>16</v>
      </c>
      <c r="D55" s="8"/>
      <c r="E55" s="9">
        <v>-93.28</v>
      </c>
      <c r="F55" s="9" t="s">
        <v>11</v>
      </c>
      <c r="G55" t="str">
        <f t="shared" si="1"/>
        <v>Expense</v>
      </c>
      <c r="H55" s="5">
        <f t="shared" si="2"/>
        <v>41705</v>
      </c>
    </row>
    <row r="56" spans="1:8">
      <c r="A56" s="7">
        <v>41796</v>
      </c>
      <c r="B56" s="8" t="s">
        <v>61</v>
      </c>
      <c r="C56" s="8" t="s">
        <v>32</v>
      </c>
      <c r="D56" s="8">
        <v>221</v>
      </c>
      <c r="E56" s="9">
        <v>1000</v>
      </c>
      <c r="F56" s="9" t="s">
        <v>14</v>
      </c>
      <c r="G56" t="str">
        <f t="shared" si="1"/>
        <v>Revenue</v>
      </c>
      <c r="H56" s="5">
        <f t="shared" si="2"/>
        <v>41796</v>
      </c>
    </row>
    <row r="57" spans="1:8">
      <c r="A57" s="7">
        <v>41796</v>
      </c>
      <c r="B57" s="8" t="s">
        <v>62</v>
      </c>
      <c r="C57" s="8" t="s">
        <v>16</v>
      </c>
      <c r="D57" s="8">
        <v>221</v>
      </c>
      <c r="E57" s="9">
        <v>-22.3</v>
      </c>
      <c r="F57" s="9" t="s">
        <v>11</v>
      </c>
      <c r="G57" t="str">
        <f t="shared" si="1"/>
        <v>Expense</v>
      </c>
      <c r="H57" s="5">
        <f t="shared" si="2"/>
        <v>41796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 r:id="rId2"/>
  <headerFooter alignWithMargins="0">
    <oddHeader>&amp;C&amp;"Times New Roman,Regular"&amp;12&amp;A</oddHeader>
    <oddFooter>&amp;C&amp;"Times New Roman,Regular"&amp;12Page &amp;P</oddFooter>
  </headerFooter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13-14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Frank</cp:lastModifiedBy>
  <dcterms:created xsi:type="dcterms:W3CDTF">2014-06-30T01:42:02Z</dcterms:created>
  <dcterms:modified xsi:type="dcterms:W3CDTF">2014-07-04T01:47:38Z</dcterms:modified>
</cp:coreProperties>
</file>